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ate1904="1" showInkAnnotation="0" codeName="ThisWorkbook" autoCompressPictures="0"/>
  <bookViews>
    <workbookView xWindow="-15" yWindow="-15" windowWidth="19215" windowHeight="11925" tabRatio="834" activeTab="1"/>
  </bookViews>
  <sheets>
    <sheet name="Information" sheetId="1" r:id="rId1"/>
    <sheet name="Sales Projections" sheetId="12" r:id="rId2"/>
    <sheet name="Sales History" sheetId="10" r:id="rId3"/>
    <sheet name="2012 Contractor Targets" sheetId="5" r:id="rId4"/>
    <sheet name="2012 Builder Targets" sheetId="13" r:id="rId5"/>
    <sheet name="2012 Commercial Targets" sheetId="14" r:id="rId6"/>
    <sheet name="2012 Other Targets" sheetId="17" r:id="rId7"/>
    <sheet name="2012 Able to Convert" sheetId="19" r:id="rId8"/>
    <sheet name="2012 Unable to Convert" sheetId="20" r:id="rId9"/>
    <sheet name="Territory Summary" sheetId="8" r:id="rId10"/>
    <sheet name="History Data" sheetId="11" state="hidden" r:id="rId11"/>
    <sheet name="Sheet1" sheetId="21" r:id="rId12"/>
  </sheets>
  <definedNames>
    <definedName name="Distributor" localSheetId="7">#REF!</definedName>
    <definedName name="Distributor" localSheetId="8">#REF!</definedName>
    <definedName name="Distributor">#REF!</definedName>
    <definedName name="_xlnm.Print_Area" localSheetId="7">'2012 Able to Convert'!$A$1:$I$255</definedName>
    <definedName name="_xlnm.Print_Area" localSheetId="4">'2012 Builder Targets'!$A$1:$I$255</definedName>
    <definedName name="_xlnm.Print_Area" localSheetId="5">'2012 Commercial Targets'!$A$1:$I$255</definedName>
    <definedName name="_xlnm.Print_Area" localSheetId="3">'2012 Contractor Targets'!$A$1:$I$255</definedName>
    <definedName name="_xlnm.Print_Area" localSheetId="6">'2012 Other Targets'!$A$1:$I$255</definedName>
    <definedName name="_xlnm.Print_Area" localSheetId="8">'2012 Unable to Convert'!$A$1:$I$255</definedName>
    <definedName name="_xlnm.Print_Area" localSheetId="0">Information!$A$2:$C$25</definedName>
    <definedName name="_xlnm.Print_Area" localSheetId="2">'Sales History'!$B$1:$K$63</definedName>
    <definedName name="_xlnm.Print_Area" localSheetId="1">'Sales Projections'!$A$1:$K$28</definedName>
    <definedName name="_xlnm.Print_Area" localSheetId="9">'Territory Summary'!$A$1:$E$18</definedName>
    <definedName name="_xlnm.Print_Titles" localSheetId="7">'2012 Able to Convert'!$1:$4</definedName>
    <definedName name="_xlnm.Print_Titles" localSheetId="4">'2012 Builder Targets'!$1:$4</definedName>
    <definedName name="_xlnm.Print_Titles" localSheetId="5">'2012 Commercial Targets'!$1:$4</definedName>
    <definedName name="_xlnm.Print_Titles" localSheetId="3">'2012 Contractor Targets'!$1:$4</definedName>
    <definedName name="_xlnm.Print_Titles" localSheetId="6">'2012 Other Targets'!$1:$4</definedName>
    <definedName name="_xlnm.Print_Titles" localSheetId="8">'2012 Unable to Convert'!$1:$4</definedName>
    <definedName name="_xlnm.Print_Titles" localSheetId="2">'Sales History'!$1:$1</definedName>
    <definedName name="Z_61D3C401_9D0C_43BE_A110_F59DF9C43A02_.wvu.PrintArea" localSheetId="7" hidden="1">'2012 Able to Convert'!$A$1:$E$255</definedName>
    <definedName name="Z_61D3C401_9D0C_43BE_A110_F59DF9C43A02_.wvu.PrintArea" localSheetId="4" hidden="1">'2012 Builder Targets'!#REF!</definedName>
    <definedName name="Z_61D3C401_9D0C_43BE_A110_F59DF9C43A02_.wvu.PrintArea" localSheetId="5" hidden="1">'2012 Commercial Targets'!#REF!</definedName>
    <definedName name="Z_61D3C401_9D0C_43BE_A110_F59DF9C43A02_.wvu.PrintArea" localSheetId="3" hidden="1">'2012 Contractor Targets'!$A$1:$E$255</definedName>
    <definedName name="Z_61D3C401_9D0C_43BE_A110_F59DF9C43A02_.wvu.PrintArea" localSheetId="6" hidden="1">'2012 Other Targets'!#REF!</definedName>
    <definedName name="Z_61D3C401_9D0C_43BE_A110_F59DF9C43A02_.wvu.PrintArea" localSheetId="8" hidden="1">'2012 Unable to Convert'!$A$1:$E$255</definedName>
    <definedName name="Z_61D3C401_9D0C_43BE_A110_F59DF9C43A02_.wvu.PrintArea" localSheetId="0" hidden="1">Information!$A$2:$C$9</definedName>
    <definedName name="Z_61D3C401_9D0C_43BE_A110_F59DF9C43A02_.wvu.PrintArea" localSheetId="2" hidden="1">'Sales History'!$C$1:$K$36</definedName>
    <definedName name="Z_61D3C401_9D0C_43BE_A110_F59DF9C43A02_.wvu.PrintArea" localSheetId="1" hidden="1">'Sales Projections'!$A$1:$K$12</definedName>
    <definedName name="Z_61D3C401_9D0C_43BE_A110_F59DF9C43A02_.wvu.PrintArea" localSheetId="9" hidden="1">'Territory Summary'!$B$2:$D$13</definedName>
    <definedName name="Z_61D3C401_9D0C_43BE_A110_F59DF9C43A02_.wvu.PrintTitles" localSheetId="7" hidden="1">'2012 Able to Convert'!$1:$4</definedName>
    <definedName name="Z_61D3C401_9D0C_43BE_A110_F59DF9C43A02_.wvu.PrintTitles" localSheetId="4" hidden="1">'2012 Builder Targets'!#REF!</definedName>
    <definedName name="Z_61D3C401_9D0C_43BE_A110_F59DF9C43A02_.wvu.PrintTitles" localSheetId="5" hidden="1">'2012 Commercial Targets'!#REF!</definedName>
    <definedName name="Z_61D3C401_9D0C_43BE_A110_F59DF9C43A02_.wvu.PrintTitles" localSheetId="3" hidden="1">'2012 Contractor Targets'!$1:$4</definedName>
    <definedName name="Z_61D3C401_9D0C_43BE_A110_F59DF9C43A02_.wvu.PrintTitles" localSheetId="6" hidden="1">'2012 Other Targets'!#REF!</definedName>
    <definedName name="Z_61D3C401_9D0C_43BE_A110_F59DF9C43A02_.wvu.PrintTitles" localSheetId="8" hidden="1">'2012 Unable to Convert'!$1:$4</definedName>
  </definedNames>
  <calcPr calcId="124519"/>
  <customWorkbookViews>
    <customWorkbookView name="Gabriel Hidlago - Personal View" guid="{61D3C401-9D0C-43BE-A110-F59DF9C43A02}" mergeInterval="0" personalView="1" maximized="1" xWindow="1" yWindow="1" windowWidth="1280" windowHeight="799" tabRatio="834" activeSheetId="1"/>
  </customWorkbookViews>
</workbook>
</file>

<file path=xl/calcChain.xml><?xml version="1.0" encoding="utf-8"?>
<calcChain xmlns="http://schemas.openxmlformats.org/spreadsheetml/2006/main">
  <c r="D47" i="10"/>
  <c r="F47" s="1"/>
  <c r="D46"/>
  <c r="H47"/>
  <c r="G40"/>
  <c r="E41"/>
  <c r="E40"/>
  <c r="J47"/>
  <c r="F8" i="12"/>
  <c r="D8" i="10"/>
  <c r="C20"/>
  <c r="I32"/>
  <c r="E32"/>
  <c r="D32"/>
  <c r="H31"/>
  <c r="J31" s="1"/>
  <c r="G31"/>
  <c r="F31"/>
  <c r="H30"/>
  <c r="H32" s="1"/>
  <c r="J32" s="1"/>
  <c r="G30"/>
  <c r="F30"/>
  <c r="F32" s="1"/>
  <c r="I26"/>
  <c r="G26"/>
  <c r="E26"/>
  <c r="D26"/>
  <c r="J25"/>
  <c r="H25"/>
  <c r="J24"/>
  <c r="H24"/>
  <c r="F24"/>
  <c r="J9"/>
  <c r="F26"/>
  <c r="J26"/>
  <c r="H26"/>
  <c r="J8" i="12"/>
  <c r="H9"/>
  <c r="J9" s="1"/>
  <c r="G9"/>
  <c r="E9"/>
  <c r="D9"/>
  <c r="C9"/>
  <c r="B9"/>
  <c r="I48" i="10"/>
  <c r="E48"/>
  <c r="D48"/>
  <c r="G42"/>
  <c r="E42"/>
  <c r="D42"/>
  <c r="I16"/>
  <c r="E16"/>
  <c r="D16"/>
  <c r="I10"/>
  <c r="G10"/>
  <c r="H10"/>
  <c r="E10"/>
  <c r="D10"/>
  <c r="F10" s="1"/>
  <c r="H15"/>
  <c r="J15" s="1"/>
  <c r="G47"/>
  <c r="I41"/>
  <c r="J41" s="1"/>
  <c r="I8" i="12"/>
  <c r="H41" i="10"/>
  <c r="G15"/>
  <c r="F15"/>
  <c r="H9"/>
  <c r="C16" i="8"/>
  <c r="A3" i="19"/>
  <c r="E255" i="20"/>
  <c r="C17" i="8" s="1"/>
  <c r="C255" i="20"/>
  <c r="E255" i="19"/>
  <c r="C255"/>
  <c r="E255" i="17"/>
  <c r="C255"/>
  <c r="E255" i="14"/>
  <c r="C255"/>
  <c r="E255" i="13"/>
  <c r="C255"/>
  <c r="E255" i="5"/>
  <c r="C255"/>
  <c r="A3" i="20"/>
  <c r="I40" i="10"/>
  <c r="C36"/>
  <c r="A3" i="12"/>
  <c r="A3" i="17"/>
  <c r="A3" i="14"/>
  <c r="A3" i="13"/>
  <c r="A3" i="5"/>
  <c r="I7" i="12"/>
  <c r="B3" i="8"/>
  <c r="C7"/>
  <c r="I57" i="10"/>
  <c r="I59"/>
  <c r="I60"/>
  <c r="I61"/>
  <c r="I58"/>
  <c r="J59"/>
  <c r="J60"/>
  <c r="J61"/>
  <c r="J58"/>
  <c r="J57"/>
  <c r="F7" i="12"/>
  <c r="F14" i="10"/>
  <c r="F16" s="1"/>
  <c r="F46"/>
  <c r="F48" s="1"/>
  <c r="H61"/>
  <c r="H60"/>
  <c r="H59"/>
  <c r="H58"/>
  <c r="H57"/>
  <c r="H56"/>
  <c r="H40"/>
  <c r="H8"/>
  <c r="H46"/>
  <c r="H48" s="1"/>
  <c r="J48" s="1"/>
  <c r="H14"/>
  <c r="G14"/>
  <c r="G46"/>
  <c r="F40"/>
  <c r="F8"/>
  <c r="J8"/>
  <c r="I9" i="12"/>
  <c r="C11" i="8" s="1"/>
  <c r="J14" i="10"/>
  <c r="H16"/>
  <c r="J16" s="1"/>
  <c r="J7" i="12"/>
  <c r="J46" i="10"/>
  <c r="C9" i="8"/>
  <c r="C8"/>
  <c r="A2" i="1"/>
  <c r="C6" i="8"/>
  <c r="J40" i="10"/>
  <c r="H2203" i="11"/>
  <c r="H2202"/>
  <c r="H2201"/>
  <c r="E1709"/>
  <c r="E1702"/>
  <c r="E1697"/>
  <c r="E1689"/>
  <c r="E1681"/>
  <c r="E1671"/>
  <c r="E1666"/>
  <c r="E1663"/>
  <c r="E1657"/>
  <c r="E1648"/>
  <c r="E1645"/>
  <c r="E1640"/>
  <c r="E1637"/>
  <c r="E1635"/>
  <c r="E1631"/>
  <c r="E1629"/>
  <c r="E1627"/>
  <c r="E1625"/>
  <c r="E1618"/>
  <c r="E1616"/>
  <c r="E1607"/>
  <c r="E1603"/>
  <c r="E1593"/>
  <c r="E1583"/>
  <c r="E1575"/>
  <c r="E1573"/>
  <c r="E1568"/>
  <c r="E1566"/>
  <c r="E1562"/>
  <c r="E1552"/>
  <c r="E1550"/>
  <c r="E1548"/>
  <c r="E1545"/>
  <c r="E1542"/>
  <c r="E1532"/>
  <c r="E1522"/>
  <c r="E1517"/>
  <c r="E1512"/>
  <c r="E1505"/>
  <c r="E1497"/>
  <c r="E1487"/>
  <c r="E1477"/>
  <c r="E1475"/>
  <c r="E1473"/>
  <c r="E1470"/>
  <c r="E1467"/>
  <c r="E1458"/>
  <c r="E1448"/>
  <c r="E1438"/>
  <c r="E1428"/>
  <c r="E1418"/>
  <c r="E1408"/>
  <c r="E1398"/>
  <c r="E1388"/>
  <c r="E1378"/>
  <c r="E1368"/>
  <c r="E1363"/>
  <c r="E1355"/>
  <c r="E1349"/>
  <c r="E1346"/>
  <c r="E1336"/>
  <c r="E1326"/>
  <c r="E1321"/>
  <c r="E1314"/>
  <c r="E1309"/>
  <c r="E1304"/>
  <c r="E1298"/>
  <c r="E1288"/>
  <c r="E1285"/>
  <c r="E1283"/>
  <c r="E1278"/>
  <c r="E1276"/>
  <c r="E1274"/>
  <c r="E1272"/>
  <c r="E1268"/>
  <c r="E1262"/>
  <c r="E1255"/>
  <c r="E1248"/>
  <c r="E1238"/>
  <c r="E1228"/>
  <c r="E1218"/>
  <c r="E1210"/>
  <c r="E1200"/>
  <c r="E1190"/>
  <c r="E1185"/>
  <c r="E1175"/>
  <c r="E1172"/>
  <c r="E1162"/>
  <c r="E1152"/>
  <c r="E1142"/>
  <c r="E1132"/>
  <c r="E1129"/>
  <c r="E1126"/>
  <c r="E1117"/>
  <c r="E1115"/>
  <c r="E1110"/>
  <c r="E1100"/>
  <c r="E1090"/>
  <c r="E1080"/>
  <c r="E1070"/>
  <c r="E1066"/>
  <c r="E1064"/>
  <c r="E1054"/>
  <c r="E1044"/>
  <c r="E1041"/>
  <c r="E1031"/>
  <c r="E1021"/>
  <c r="E1017"/>
  <c r="E1007"/>
  <c r="E1004"/>
  <c r="E994"/>
  <c r="E987"/>
  <c r="E979"/>
  <c r="E973"/>
  <c r="E971"/>
  <c r="E965"/>
  <c r="E963"/>
  <c r="E953"/>
  <c r="E943"/>
  <c r="E933"/>
  <c r="E923"/>
  <c r="E913"/>
  <c r="E1710"/>
  <c r="G2071"/>
  <c r="G2070"/>
  <c r="G2069"/>
  <c r="G1945"/>
  <c r="G1944"/>
  <c r="G1946"/>
  <c r="E898"/>
  <c r="E888"/>
  <c r="E878"/>
  <c r="E875"/>
  <c r="E870"/>
  <c r="E863"/>
  <c r="E855"/>
  <c r="E842"/>
  <c r="E829"/>
  <c r="E816"/>
  <c r="E803"/>
  <c r="E790"/>
  <c r="E783"/>
  <c r="E773"/>
  <c r="E763"/>
  <c r="E758"/>
  <c r="E748"/>
  <c r="E738"/>
  <c r="E732"/>
  <c r="E729"/>
  <c r="E724"/>
  <c r="E720"/>
  <c r="E715"/>
  <c r="E710"/>
  <c r="E705"/>
  <c r="E696"/>
  <c r="E687"/>
  <c r="E674"/>
  <c r="E661"/>
  <c r="E648"/>
  <c r="E635"/>
  <c r="E622"/>
  <c r="E609"/>
  <c r="E605"/>
  <c r="E602"/>
  <c r="E590"/>
  <c r="E579"/>
  <c r="E577"/>
  <c r="E575"/>
  <c r="E572"/>
  <c r="E570"/>
  <c r="E557"/>
  <c r="E544"/>
  <c r="E542"/>
  <c r="E540"/>
  <c r="E537"/>
  <c r="E534"/>
  <c r="E531"/>
  <c r="E528"/>
  <c r="E525"/>
  <c r="E522"/>
  <c r="E519"/>
  <c r="E516"/>
  <c r="E509"/>
  <c r="E502"/>
  <c r="E495"/>
  <c r="E488"/>
  <c r="E478"/>
  <c r="E468"/>
  <c r="E460"/>
  <c r="E450"/>
  <c r="E445"/>
  <c r="E440"/>
  <c r="E435"/>
  <c r="E429"/>
  <c r="E416"/>
  <c r="E403"/>
  <c r="E393"/>
  <c r="E383"/>
  <c r="E373"/>
  <c r="E363"/>
  <c r="E354"/>
  <c r="E341"/>
  <c r="E332"/>
  <c r="E320"/>
  <c r="E314"/>
  <c r="E306"/>
  <c r="E301"/>
  <c r="E294"/>
  <c r="E281"/>
  <c r="E269"/>
  <c r="E261"/>
  <c r="E251"/>
  <c r="E238"/>
  <c r="E225"/>
  <c r="E212"/>
  <c r="E199"/>
  <c r="E196"/>
  <c r="E191"/>
  <c r="E185"/>
  <c r="E176"/>
  <c r="E174"/>
  <c r="E172"/>
  <c r="E168"/>
  <c r="E162"/>
  <c r="E149"/>
  <c r="E136"/>
  <c r="E130"/>
  <c r="E125"/>
  <c r="E123"/>
  <c r="E120"/>
  <c r="E118"/>
  <c r="E114"/>
  <c r="E112"/>
  <c r="E110"/>
  <c r="E107"/>
  <c r="E105"/>
  <c r="E102"/>
  <c r="E99"/>
  <c r="E97"/>
  <c r="E94"/>
  <c r="E92"/>
  <c r="E89"/>
  <c r="E84"/>
  <c r="E82"/>
  <c r="E69"/>
  <c r="E56"/>
  <c r="E43"/>
  <c r="E30"/>
  <c r="E17"/>
  <c r="A1" i="13"/>
  <c r="A1" i="20"/>
  <c r="A1" i="19"/>
  <c r="J10" i="10"/>
  <c r="A1" i="17"/>
  <c r="A1" i="14"/>
  <c r="F9" i="12"/>
  <c r="E899" i="11"/>
  <c r="B2" i="8"/>
  <c r="A1" i="12"/>
  <c r="A1" i="5"/>
  <c r="C1" i="10"/>
  <c r="I42" l="1"/>
  <c r="J42" s="1"/>
  <c r="C10" i="8"/>
  <c r="D10" s="1"/>
  <c r="C13"/>
  <c r="J30" i="10"/>
  <c r="D6" i="8" l="1"/>
  <c r="C12"/>
  <c r="D8"/>
  <c r="D9"/>
  <c r="D7"/>
</calcChain>
</file>

<file path=xl/sharedStrings.xml><?xml version="1.0" encoding="utf-8"?>
<sst xmlns="http://schemas.openxmlformats.org/spreadsheetml/2006/main" count="6236" uniqueCount="800">
  <si>
    <t xml:space="preserve"> </t>
  </si>
  <si>
    <t>FY 2009</t>
  </si>
  <si>
    <t>Month</t>
  </si>
  <si>
    <t>Variant Part</t>
  </si>
  <si>
    <t>Metrics</t>
  </si>
  <si>
    <t>Gross Units</t>
  </si>
  <si>
    <t>RTG-74PV/507293</t>
  </si>
  <si>
    <t>RTG-74PV-RHLN19925IDRG (RTG-74PV/507293)</t>
  </si>
  <si>
    <t>RTG-74PV/507330</t>
  </si>
  <si>
    <t>RTG-74PV-RHLP19925IDRG (RTG-74PV/507330)</t>
  </si>
  <si>
    <t>RTG-74PV/507361</t>
  </si>
  <si>
    <t>RTG-74PV-RULN19925IDRG (RTG-74PV/507361)</t>
  </si>
  <si>
    <t>RTG-74PV/507378</t>
  </si>
  <si>
    <t>RTG-74PV-RULP19925IDRG (RTG-74PV/507378)</t>
  </si>
  <si>
    <t>RTG-74PV/507392</t>
  </si>
  <si>
    <t>RTG-74PV-RMLN19925IDRG (RTG-74PV/507392)</t>
  </si>
  <si>
    <t>RTG-74PV/507408</t>
  </si>
  <si>
    <t>RTG-74PV-RMLP19925IDRG (RTG-74PV/507408)</t>
  </si>
  <si>
    <t>RTG-74PV/507415</t>
  </si>
  <si>
    <t>RTG-74PV-PJLN19910IDRG (RTG-74PV/507415)</t>
  </si>
  <si>
    <t>RTG-74PV/507422</t>
  </si>
  <si>
    <t>RTG-74PV-PJLP19910IDRG (RTG-74PV/507422)</t>
  </si>
  <si>
    <t>RTG-74X/507446</t>
  </si>
  <si>
    <t>RTG-74X-RHLN19925ODRG (RTG-74X/507446)</t>
  </si>
  <si>
    <t>RTG-74X/507453</t>
  </si>
  <si>
    <t>RTG-74X-RHLP19925ODRG (RTG-74X/507453)</t>
  </si>
  <si>
    <t>RTG-74X/507460</t>
  </si>
  <si>
    <t>RTG-74X-RULN19925ODRG (RTG-74X/507460)</t>
  </si>
  <si>
    <t>RTG-74X/507477</t>
  </si>
  <si>
    <t>RTG-74X-RULP19925ODRG (RTG-74X/507477)</t>
  </si>
  <si>
    <t>RTG-74X/507484</t>
  </si>
  <si>
    <t>RTG-74X-RMLN19925ODRG (RTG-74X/507484)</t>
  </si>
  <si>
    <t>RTG-74X/507491</t>
  </si>
  <si>
    <t>RTG-74X-RMLP19925ODRG (RTG-74X/507491)</t>
  </si>
  <si>
    <t>RTG-74X/507507</t>
  </si>
  <si>
    <t>RTG-74X-PJLN19910ODRG (RTG-74X/507507)</t>
  </si>
  <si>
    <t>RTG-74X/507514</t>
  </si>
  <si>
    <t>RTG-74X-PJLP19910ODRG (RTG-74X/507514)</t>
  </si>
  <si>
    <t>RTG42-PV/507231</t>
  </si>
  <si>
    <t>RTG42-PV-PJLP11810IDRG (RTG42-PV/507231)</t>
  </si>
  <si>
    <t>RTG-74PV/510309</t>
  </si>
  <si>
    <t>RTG-74PV-PJLN19910HAIDRG (RTG-74PV/510309)</t>
  </si>
  <si>
    <t>RTG-74PV/510316</t>
  </si>
  <si>
    <t>RTG-74PV-PJLP19910HAIDRG (RTG-74PV/510316)</t>
  </si>
  <si>
    <t>GT-199PV/431062</t>
  </si>
  <si>
    <t>GT-199PV-RRLN19955IDCG (GT-199PV/431062)</t>
  </si>
  <si>
    <t>GT-199PV/431079</t>
  </si>
  <si>
    <t>GT-199PV-RRLP19955IDCG (GT-199PV/431079)</t>
  </si>
  <si>
    <t>GT-199X/431086</t>
  </si>
  <si>
    <t>GT-199X-RRLN19955ODCG (GT-199X/431086)</t>
  </si>
  <si>
    <t>GT-199X/431093</t>
  </si>
  <si>
    <t>GT-199X-RRLP19955ODCG (GT-199X/431093)</t>
  </si>
  <si>
    <t>RTG-74PV/554372</t>
  </si>
  <si>
    <t>20352-554372 (RTG-74PV/554372)</t>
  </si>
  <si>
    <t>RTG-74PV/555126</t>
  </si>
  <si>
    <t>RTG-74PV-PJLP19910UHIDRG (RTG-74PV/555126)</t>
  </si>
  <si>
    <t>GT-199DV/431109</t>
  </si>
  <si>
    <t>GT-199DV-RRLN19955IDCG (GT-199DV/431109)</t>
  </si>
  <si>
    <t>GT-199DV/431116</t>
  </si>
  <si>
    <t>GT-199DV-RRLP19955IDCG (GT-199DV/431116)</t>
  </si>
  <si>
    <t>RTG-74DV/431123</t>
  </si>
  <si>
    <t>RTG-74DV-RHLN19925IDRG (RTG-74DV/431123)</t>
  </si>
  <si>
    <t>RTG-74DV/431130</t>
  </si>
  <si>
    <t>RTG-74DV-RHLP19925IDRG (RTG-74DV/431130)</t>
  </si>
  <si>
    <t>RTG-74DV/431147</t>
  </si>
  <si>
    <t>RMTG-74DV-RMLN19925IDRG (RTG-74DV/431147)</t>
  </si>
  <si>
    <t>RTG-53PV/531731</t>
  </si>
  <si>
    <t>RTG-53PV-RHLN11810IDRG (RTG-53PV/531731)</t>
  </si>
  <si>
    <t>RTG-53PV/531755</t>
  </si>
  <si>
    <t>RTG-53PV-RHLN14525IDRG (RTG-53PV/531755)</t>
  </si>
  <si>
    <t>RTG-53PV/531779</t>
  </si>
  <si>
    <t>RTG-53PV-RMLN14525IDRG (RTG-53PV/531779)</t>
  </si>
  <si>
    <t>RTG-53PV/531786</t>
  </si>
  <si>
    <t>RTG-53PV-RMLP14125IDRG (RTG-53PV/531786)</t>
  </si>
  <si>
    <t>RTG-53PV/531793</t>
  </si>
  <si>
    <t>RTG-53PV-RMLN11810IDRG (RTG-53PV/531793)</t>
  </si>
  <si>
    <t>RTG-53PV/531809</t>
  </si>
  <si>
    <t>RTG-53PV-RMLP11810IDRG (RTG-53PV/531809)</t>
  </si>
  <si>
    <t>RTG-53PV/531816</t>
  </si>
  <si>
    <t>RTG-53PV-PJLN14510IDRG (RTG-53PV/531816)</t>
  </si>
  <si>
    <t>RTG-53PV/531823</t>
  </si>
  <si>
    <t>RTG-53PV-PJLP14110IDRG (RTG-53PV/531823)</t>
  </si>
  <si>
    <t>RTG-53PV/531830</t>
  </si>
  <si>
    <t>RTG-53PV-PJLN11810IDRG (RTG-53PV/531830)</t>
  </si>
  <si>
    <t>RTG-53PV/531847</t>
  </si>
  <si>
    <t>RTG-53PV-PJLP11810IDRG (RTG-53PV/531847)</t>
  </si>
  <si>
    <t>RTG-53PV/531984</t>
  </si>
  <si>
    <t>RTG-53PV-RULP11810IDRG (RTG-53PV/531984)</t>
  </si>
  <si>
    <t>RTG-53PV/531991</t>
  </si>
  <si>
    <t>RTG-53PV-RULN14525IDRG (RTG-53PV/531991)</t>
  </si>
  <si>
    <t>RTG-53DV/531915</t>
  </si>
  <si>
    <t>RTG-53DV-RHLN14125IDRG (RTG-53DV/531915)</t>
  </si>
  <si>
    <t>RTG-53DV/531922</t>
  </si>
  <si>
    <t>RTG-53DV-RHLP13525IDRG (RTG-53DV/531922)</t>
  </si>
  <si>
    <t>RTG-53X/531854</t>
  </si>
  <si>
    <t>RTG-53X-RHLN14125ODRG (RTG-53X/531854)</t>
  </si>
  <si>
    <t>RTG-53X/531861</t>
  </si>
  <si>
    <t>RTG-53X-RHLP14125ODRG (RTG-53X/531861)</t>
  </si>
  <si>
    <t>RTG-53X/531892</t>
  </si>
  <si>
    <t>RTG-53X-PJLN14110ODRG (RTG-53X/531892)</t>
  </si>
  <si>
    <t>RTG-53X/531908</t>
  </si>
  <si>
    <t>RTG-53X-PJLP14110ODRG (RTG-53X/531908)</t>
  </si>
  <si>
    <t>RTG-53X/532011</t>
  </si>
  <si>
    <t>RTG-53X-RULN14125ODRG (RTG-53X/532011)</t>
  </si>
  <si>
    <t>RTG-53PV/531748</t>
  </si>
  <si>
    <t>RTG-53PV-RHLP11810IDRG (RTG-53PV/531748)</t>
  </si>
  <si>
    <t>RTG-53PV/531762</t>
  </si>
  <si>
    <t>RTG-53PV-RHLP14125IDRG (RTG-53PV/531762)</t>
  </si>
  <si>
    <t>RTG-74DV/563589</t>
  </si>
  <si>
    <t>RTG-74DV-RULN19925IDRG (RTG-74DV/563589)</t>
  </si>
  <si>
    <t>RTG-74X/554389</t>
  </si>
  <si>
    <t>20352-554419 (RTG-74X/554389)</t>
  </si>
  <si>
    <t>RTG-74PV/555119</t>
  </si>
  <si>
    <t>RTG-74PV-PJLN19910UHIDRG (RTG-74PV/555119)</t>
  </si>
  <si>
    <t>RTG-74DV/431154</t>
  </si>
  <si>
    <t>RMTG-74DV-RMLP19925IDRG (RTG-74DV/431154)</t>
  </si>
  <si>
    <t>RTG-53PV/532004</t>
  </si>
  <si>
    <t>RTG-53PV-RULP14125IDRG (RTG-53PV/532004)</t>
  </si>
  <si>
    <t>RTG-53DV/532035</t>
  </si>
  <si>
    <t>RTG-53DV-RULN14125IDRG (RTG-53DV/532035)</t>
  </si>
  <si>
    <t>RTG-53DV/532042</t>
  </si>
  <si>
    <t>RTG-53DV-RULP13525IDRG (RTG-53DV/532042)</t>
  </si>
  <si>
    <t>RTG-53X/531885</t>
  </si>
  <si>
    <t>RTG-53X-RMLP14125ODRG (RTG-53X/531885)</t>
  </si>
  <si>
    <t>RTG-53X/532028</t>
  </si>
  <si>
    <t>RTG-53X-RULP14125ODRG (RTG-53X/532028)</t>
  </si>
  <si>
    <t>RTG-53PV/531977</t>
  </si>
  <si>
    <t>RTG-53PV-RULN11810IDRG (RTG-53PV/531977)</t>
  </si>
  <si>
    <t>RTG-74DV/563596</t>
  </si>
  <si>
    <t>RTG-74DV-RULP19925IDRG (RTG-74DV/563596)</t>
  </si>
  <si>
    <t>RTG42-PV/507224</t>
  </si>
  <si>
    <t>RTG42-PV-PJLN11810IDRG (RTG42-PV/507224)</t>
  </si>
  <si>
    <t>RTG-74PV/555140</t>
  </si>
  <si>
    <t>RTG-74PV-RMLP19925HAIDRG (RTG-74PV/555140)</t>
  </si>
  <si>
    <t>RTG-53DV/531939</t>
  </si>
  <si>
    <t>RTG-53DV-RMLN14110IDRG (RTG-53DV/531939)</t>
  </si>
  <si>
    <t>RTG-53DV/531946</t>
  </si>
  <si>
    <t>RTG-53DV-RMLP13525IDRG (RTG-53DV/531946)</t>
  </si>
  <si>
    <t>RTG-53DV/531953</t>
  </si>
  <si>
    <t>RTG-53DV-PJLN14110IDRG (RTG-53DV/531953)</t>
  </si>
  <si>
    <t>RTG-53DV/531960</t>
  </si>
  <si>
    <t>RTG-53DV-PJLP13510IDRG (RTG-53DV/531960)</t>
  </si>
  <si>
    <t>RTG-74DV/555249</t>
  </si>
  <si>
    <t>RTG-74DV-RMLP19925UHIDRG (RTG-74DV/555249)</t>
  </si>
  <si>
    <t>RTG-53DV/572789</t>
  </si>
  <si>
    <t>RTG-53DV-ESLN14125IDRG (RTG-53DV/572789)</t>
  </si>
  <si>
    <t>RTG-53PV/572840</t>
  </si>
  <si>
    <t>RTG-53PV-ESLN14525IDRG (RTG-53PV/572840)</t>
  </si>
  <si>
    <t>RTG-53PV/572871</t>
  </si>
  <si>
    <t>RTG-53PV-ESLP14125IDRG (RTG-53PV/572871)</t>
  </si>
  <si>
    <t>RTG-53X/572901</t>
  </si>
  <si>
    <t>RTG-53X-ESLN14125ODRG (RTG-53X/572901)</t>
  </si>
  <si>
    <t>RTG-53X/572925</t>
  </si>
  <si>
    <t>RTG-53X-ESLP14125ODRG (RTG-53X/572925)</t>
  </si>
  <si>
    <t>RTG-74PV/572604</t>
  </si>
  <si>
    <t>RTG-74PV-ESLN19910IDRG (RTG-74PV/572604)</t>
  </si>
  <si>
    <t>RTG-74PV/572611</t>
  </si>
  <si>
    <t>RTG-74PV-ESLN19910HAIDRG (RTG-74PV/572611)</t>
  </si>
  <si>
    <t>RTG-74PV/572659</t>
  </si>
  <si>
    <t>RTG-74PV-ESLP19910IDRG (RTG-74PV/572659)</t>
  </si>
  <si>
    <t>RTG-74PV/572666</t>
  </si>
  <si>
    <t>RTG-74PV-ESLP19910HAIDRG (RTG-74PV/572666)</t>
  </si>
  <si>
    <t>RTG-74PV/572673</t>
  </si>
  <si>
    <t>RTG-74PV-ESLP19910UHIDRG (RTG-74PV/572673)</t>
  </si>
  <si>
    <t>RTG-74X/572703</t>
  </si>
  <si>
    <t>RTG-74X-ESLN19910ODRG (RTG-74X/572703)</t>
  </si>
  <si>
    <t>RTG-74X/572741</t>
  </si>
  <si>
    <t>RTG-74X-ESLP19910ODRG (RTG-74X/572741)</t>
  </si>
  <si>
    <t>RTG-53PV/572949</t>
  </si>
  <si>
    <t>RTG-53PV-ESLN11810IDRG (RTG-53PV/572949)</t>
  </si>
  <si>
    <t>RTG-53PV/572970</t>
  </si>
  <si>
    <t>RTG-53PV-ESLP11810IDRG (RTG-53PV/572970)</t>
  </si>
  <si>
    <t>RTG42-PV/495194</t>
  </si>
  <si>
    <t>RTG42-PV-RULN11810IDRG (RTG42-PV/495194)</t>
  </si>
  <si>
    <t>RTG-74DV/431161</t>
  </si>
  <si>
    <t>PTG-74DV-PJLN19910IDRG (RTG-74DV/431161)</t>
  </si>
  <si>
    <t>RTG-53X/531878</t>
  </si>
  <si>
    <t>RTG-53X-RMLN14125ODRG (RTG-53X/531878)</t>
  </si>
  <si>
    <t>RTG42-PV/495170</t>
  </si>
  <si>
    <t>RTG42-PV-RHLN11810IDRG (RTG42-PV/495170)</t>
  </si>
  <si>
    <t>RTG-74PV/572628</t>
  </si>
  <si>
    <t>RTG-74PV-ESLN19910UHIDRG (RTG-74PV/572628)</t>
  </si>
  <si>
    <t>RTG-66DV/573298</t>
  </si>
  <si>
    <t>RTG-66DV-RHLN18025IDRG (RTG-66DV/573298)</t>
  </si>
  <si>
    <t>RTG-66DV/573304</t>
  </si>
  <si>
    <t>RTG-66DV-RHLP18025IDRG (RTG-66DV/573304)</t>
  </si>
  <si>
    <t>RTG-66DV/573335</t>
  </si>
  <si>
    <t>RTG-66DV-RULN18025IDRG (RTG-66DV/573335)</t>
  </si>
  <si>
    <t>RTG-66DV/573342</t>
  </si>
  <si>
    <t>RTG-66DV-RULP18025IDRG (RTG-66DV/573342)</t>
  </si>
  <si>
    <t>RTG-74PV/555133</t>
  </si>
  <si>
    <t>RTG-74PV-RMLN19925HAIDRG (RTG-74PV/555133)</t>
  </si>
  <si>
    <t>RTG-74DV/572505</t>
  </si>
  <si>
    <t>RTG-74DV-ESLN19910IDRG (RTG-74DV/572505)</t>
  </si>
  <si>
    <t>RTG-74DV/572550</t>
  </si>
  <si>
    <t>RTG-74DV-ESLP19910IDRG (RTG-74DV/572550)</t>
  </si>
  <si>
    <t>RTG42-PV/495200</t>
  </si>
  <si>
    <t>RTG42-PV-RULP11810IDRG (RTG42-PV/495200)</t>
  </si>
  <si>
    <t>RGTG74DV/573762</t>
  </si>
  <si>
    <t>RGTG74DV-RHLN19925IDRG (RGTG74DV/573762)</t>
  </si>
  <si>
    <t>RTG42-PV/495187</t>
  </si>
  <si>
    <t>RTG42-PV-RHLP11810IDRG (RTG42-PV/495187)</t>
  </si>
  <si>
    <t>RTG-53DV/572819</t>
  </si>
  <si>
    <t>RTG-53DV-ESLP13525IDRG (RTG-53DV/572819)</t>
  </si>
  <si>
    <t>RGTG74PV/573854</t>
  </si>
  <si>
    <t>RGTG74PV-ESLN19925IDRG (RGTG74PV/573854)</t>
  </si>
  <si>
    <t>RGTG74PV/574059</t>
  </si>
  <si>
    <t>RGTG74PV-ESLP19925IDRG (RGTG74PV/574059)</t>
  </si>
  <si>
    <t>RGTG74X/573892</t>
  </si>
  <si>
    <t>RGTG74X-ESLN19925ODRG (RGTG74X/573892)</t>
  </si>
  <si>
    <t>RGTG74X/573960</t>
  </si>
  <si>
    <t>RGTG74X-ESLP19925ODRG (RGTG74X/573960)</t>
  </si>
  <si>
    <t>RGTG74X/573939</t>
  </si>
  <si>
    <t>RGTG74X-RHLN19925ODRG (RGTG74X/573939)</t>
  </si>
  <si>
    <t>RTG-66DV/575469</t>
  </si>
  <si>
    <t>RTG-66DV-ESLN18025IDRG (RTG-66DV/575469)</t>
  </si>
  <si>
    <t>RTG-66DV/575476</t>
  </si>
  <si>
    <t>RTG-66DV-ESLP18025IDRG (RTG-66DV/575476)</t>
  </si>
  <si>
    <t>RTG-66X/576305</t>
  </si>
  <si>
    <t>RTG-66X-ESLN18025ODRG (RTG-66X/576305)</t>
  </si>
  <si>
    <t>RTG-66X/576220</t>
  </si>
  <si>
    <t>RTG-66X-RHLN18025ODRG (RTG-66X/576220)</t>
  </si>
  <si>
    <t>RTG-66X/576237</t>
  </si>
  <si>
    <t>RTG-66X-RHLP18025ODRG (RTG-66X/576237)</t>
  </si>
  <si>
    <t>RTG-66X/576268</t>
  </si>
  <si>
    <t>RTG-66X-RULN18025ODRG (RTG-66X/576268)</t>
  </si>
  <si>
    <t>RTG-66X/576275</t>
  </si>
  <si>
    <t>RTG-66X-RULP18025ODRG (RTG-66X/576275)</t>
  </si>
  <si>
    <t>RTG-66DV/576060</t>
  </si>
  <si>
    <t>RTG-66DV-RMLN18025IDRG (RTG-66DV/576060)</t>
  </si>
  <si>
    <t>RTG-66DV/576077</t>
  </si>
  <si>
    <t>RTG-66DV-RMLP18025IDRG (RTG-66DV/576077)</t>
  </si>
  <si>
    <t>RGTG74DV/573731</t>
  </si>
  <si>
    <t>RGTG74DV-ESLN19925IDRG (RGTG74DV/573731)</t>
  </si>
  <si>
    <t>RGTG74PV/573885</t>
  </si>
  <si>
    <t>RGTG74PV-RHLN19925IDRG (RGTG74PV/573885)</t>
  </si>
  <si>
    <t>RGTG74X/573953</t>
  </si>
  <si>
    <t>RGTG74X-RULN19925ODRG (RGTG74X/573953)</t>
  </si>
  <si>
    <t>RTG-66X/576312</t>
  </si>
  <si>
    <t>RTG-66X-ESLP18025ODRG (RTG-66X/576312)</t>
  </si>
  <si>
    <t>RGTG74PV/576084</t>
  </si>
  <si>
    <t>RGTG74PV-RMLN19925IDRG (RGTG74PV/576084)</t>
  </si>
  <si>
    <t>RGTG74X/576145</t>
  </si>
  <si>
    <t>RGTG74X-RMLN19925ODRG (RGTG74X/576145)</t>
  </si>
  <si>
    <t>RGTG74X/576152</t>
  </si>
  <si>
    <t>RGTG74X-RMLP19925ODRG (RGTG74X/576152)</t>
  </si>
  <si>
    <t>RGTG74DV-ESLP19925IDRG (RGTG74DV/573793)</t>
  </si>
  <si>
    <t>RGTG74DV/573793</t>
  </si>
  <si>
    <t>RGTG74PV-RULN19925IDRG (RGTG74PV/574042)</t>
  </si>
  <si>
    <t>RGTG74PV/574042</t>
  </si>
  <si>
    <t>RGTG74PV-RMLP19925IDRG (RGTG74PV/576091)</t>
  </si>
  <si>
    <t>RGTG74PV/576091</t>
  </si>
  <si>
    <t>RGTG74DV-RHLN19925IDRGTR (RGTG74DV/580265)</t>
  </si>
  <si>
    <t>RGTG74DV/580265</t>
  </si>
  <si>
    <t>RGTG74DV-RULN19925IDRGTR (RGTG74DV/580272)</t>
  </si>
  <si>
    <t>RGTG74DV/580272</t>
  </si>
  <si>
    <t>RGTG74DV-RHLP19925IDRG (RGTG74DV/573830)</t>
  </si>
  <si>
    <t>RGTG74DV/573830</t>
  </si>
  <si>
    <t>RGTG74PV-RMLN19925HAIDRG (RGTG74PV/576107)</t>
  </si>
  <si>
    <t>RGTG74PV/576107</t>
  </si>
  <si>
    <t>RGTG74X-RHLP19925ODRG (RGTG74X/573991)</t>
  </si>
  <si>
    <t>RGTG74X/573991</t>
  </si>
  <si>
    <t>RTG-74PV-RMLP19925UHIDRG (RTG-74PV/555164)</t>
  </si>
  <si>
    <t>RTG-74PV/555164</t>
  </si>
  <si>
    <t>RGTG74PV-RMLP19925HAIDRG (RGTG74PV/576114)</t>
  </si>
  <si>
    <t>RGTG74PV/576114</t>
  </si>
  <si>
    <t>RTG-66X-RMLN18025ODRG (RTG-66X/576282)</t>
  </si>
  <si>
    <t>RTG-66X/576282</t>
  </si>
  <si>
    <t>RTG-66X-RMLP18025ODRG (RTG-66X/576299)</t>
  </si>
  <si>
    <t>RTG-66X/576299</t>
  </si>
  <si>
    <t>PTG-74DV-PJLP19910IDRG (RTG-74DV/431178)</t>
  </si>
  <si>
    <t>RTG-74DV/431178</t>
  </si>
  <si>
    <t>RGTG74PV-ESLN19925HAIDRG (RGTG74PV/573861)</t>
  </si>
  <si>
    <t>RGTG74PV/573861</t>
  </si>
  <si>
    <t>RGTG74PV-RHLP19925IDRG (RGTG74PV/574035)</t>
  </si>
  <si>
    <t>RGTG74PV/574035</t>
  </si>
  <si>
    <t>RGTG74PV-RULP19925IDRG (RGTG74PV/574097)</t>
  </si>
  <si>
    <t>RGTG74PV/574097</t>
  </si>
  <si>
    <t>RTG-66DV-WWLN18025IDRG (RTG-66DV/582979)</t>
  </si>
  <si>
    <t>RTG-66DV/582979</t>
  </si>
  <si>
    <t>RTG-66DV-WWLP18025IDRG (RTG-66DV/582986)</t>
  </si>
  <si>
    <t>RTG-66DV/582986</t>
  </si>
  <si>
    <t>RTG-66X-WWLN18025ODRG (RTG-66X/582993)</t>
  </si>
  <si>
    <t>RTG-66X/582993</t>
  </si>
  <si>
    <t>RTG-66X-WWLP18025ODRG (RTG-66X/583013)</t>
  </si>
  <si>
    <t>RTG-66X/583013</t>
  </si>
  <si>
    <t>RGTG74X-RULP19925ODRG (RGTG74X/574004)</t>
  </si>
  <si>
    <t>RGTG74X/574004</t>
  </si>
  <si>
    <t>RTG-66DV-PJLN18025IDRG (RTG-66DV/583020)</t>
  </si>
  <si>
    <t>RTG-66DV/583020</t>
  </si>
  <si>
    <t>RTG-66DV-PJLP18025IDRG (RTG-66DV/583990)</t>
  </si>
  <si>
    <t>RTG-66DV/583990</t>
  </si>
  <si>
    <t>RTG-66X-PJLN18025ODRG (RTG-66X/584003)</t>
  </si>
  <si>
    <t>RTG-66X/584003</t>
  </si>
  <si>
    <t>RTG-66X-PJLP18025ODRG (RTG-66X/584010)</t>
  </si>
  <si>
    <t>RTG-66X/584010</t>
  </si>
  <si>
    <t>RGTG74X-RRLN19955ODCG (RGTG74X/584164)</t>
  </si>
  <si>
    <t>RGTG74X/584164</t>
  </si>
  <si>
    <t>Grand Total</t>
  </si>
  <si>
    <t>GT-199DV/431109 Total</t>
  </si>
  <si>
    <t>GT-199DV/431116 Total</t>
  </si>
  <si>
    <t>GT-199PV/431062 Total</t>
  </si>
  <si>
    <t>GT-199PV/431079 Total</t>
  </si>
  <si>
    <t>GT-199X/431086 Total</t>
  </si>
  <si>
    <t>GT-199X/431093 Total</t>
  </si>
  <si>
    <t>RGTG74DV/573731 Total</t>
  </si>
  <si>
    <t>RGTG74DV/573762 Total</t>
  </si>
  <si>
    <t>RGTG74PV/573854 Total</t>
  </si>
  <si>
    <t>RGTG74PV/573885 Total</t>
  </si>
  <si>
    <t>RGTG74PV/574059 Total</t>
  </si>
  <si>
    <t>RGTG74PV/576084 Total</t>
  </si>
  <si>
    <t>RGTG74X/573892 Total</t>
  </si>
  <si>
    <t>RGTG74X/573939 Total</t>
  </si>
  <si>
    <t>RGTG74X/573953 Total</t>
  </si>
  <si>
    <t>RGTG74X/573960 Total</t>
  </si>
  <si>
    <t>RGTG74X/576145 Total</t>
  </si>
  <si>
    <t>RGTG74X/576152 Total</t>
  </si>
  <si>
    <t>RTG42-PV/495170 Total</t>
  </si>
  <si>
    <t>RTG42-PV/495187 Total</t>
  </si>
  <si>
    <t>RTG42-PV/495194 Total</t>
  </si>
  <si>
    <t>RTG42-PV/495200 Total</t>
  </si>
  <si>
    <t>RTG42-PV/507224 Total</t>
  </si>
  <si>
    <t>RTG42-PV/507231 Total</t>
  </si>
  <si>
    <t>RTG-53DV/531915 Total</t>
  </si>
  <si>
    <t>RTG-53DV/531922 Total</t>
  </si>
  <si>
    <t>RTG-53DV/531939 Total</t>
  </si>
  <si>
    <t>RTG-53DV/531946 Total</t>
  </si>
  <si>
    <t>RTG-53DV/531953 Total</t>
  </si>
  <si>
    <t>RTG-53DV/531960 Total</t>
  </si>
  <si>
    <t>RTG-53DV/532035 Total</t>
  </si>
  <si>
    <t>RTG-53DV/532042 Total</t>
  </si>
  <si>
    <t>RTG-53DV/572789 Total</t>
  </si>
  <si>
    <t>RTG-53DV/572819 Total</t>
  </si>
  <si>
    <t>RTG-53PV/531731 Total</t>
  </si>
  <si>
    <t>RTG-53PV/531748 Total</t>
  </si>
  <si>
    <t>RTG-53PV/531755 Total</t>
  </si>
  <si>
    <t>RTG-53PV/531762 Total</t>
  </si>
  <si>
    <t>RTG-53PV/531779 Total</t>
  </si>
  <si>
    <t>RTG-53PV/531786 Total</t>
  </si>
  <si>
    <t>RTG-53PV/531793 Total</t>
  </si>
  <si>
    <t>RTG-53PV/531809 Total</t>
  </si>
  <si>
    <t>RTG-53PV/531816 Total</t>
  </si>
  <si>
    <t>RTG-53PV/531823 Total</t>
  </si>
  <si>
    <t>RTG-53PV/531830 Total</t>
  </si>
  <si>
    <t>RTG-53PV/531847 Total</t>
  </si>
  <si>
    <t>RTG-53PV/531977 Total</t>
  </si>
  <si>
    <t>RTG-53PV/531984 Total</t>
  </si>
  <si>
    <t>RTG-53PV/531991 Total</t>
  </si>
  <si>
    <t>RTG-53PV/532004 Total</t>
  </si>
  <si>
    <t>RTG-53PV/572840 Total</t>
  </si>
  <si>
    <t>RTG-53PV/572871 Total</t>
  </si>
  <si>
    <t>RTG-53PV/572949 Total</t>
  </si>
  <si>
    <t>RTG-53PV/572970 Total</t>
  </si>
  <si>
    <t>RTG-53X/531854 Total</t>
  </si>
  <si>
    <t>RTG-53X/531861 Total</t>
  </si>
  <si>
    <t>RTG-53X/531878 Total</t>
  </si>
  <si>
    <t>RTG-53X/531885 Total</t>
  </si>
  <si>
    <t>RTG-53X/531892 Total</t>
  </si>
  <si>
    <t>RTG-53X/531908 Total</t>
  </si>
  <si>
    <t>RTG-53X/532011 Total</t>
  </si>
  <si>
    <t>RTG-53X/532028 Total</t>
  </si>
  <si>
    <t>RTG-53X/572901 Total</t>
  </si>
  <si>
    <t>RTG-53X/572925 Total</t>
  </si>
  <si>
    <t>RTG-66DV/573298 Total</t>
  </si>
  <si>
    <t>RTG-66DV/573304 Total</t>
  </si>
  <si>
    <t>RTG-66DV/573335 Total</t>
  </si>
  <si>
    <t>RTG-66DV/573342 Total</t>
  </si>
  <si>
    <t>RTG-66DV/575469 Total</t>
  </si>
  <si>
    <t>RTG-66DV/575476 Total</t>
  </si>
  <si>
    <t>RTG-66DV/576060 Total</t>
  </si>
  <si>
    <t>RTG-66DV/576077 Total</t>
  </si>
  <si>
    <t>RTG-66X/576220 Total</t>
  </si>
  <si>
    <t>RTG-66X/576237 Total</t>
  </si>
  <si>
    <t>RTG-66X/576268 Total</t>
  </si>
  <si>
    <t>RTG-66X/576275 Total</t>
  </si>
  <si>
    <t>RTG-66X/576305 Total</t>
  </si>
  <si>
    <t>RTG-66X/576312 Total</t>
  </si>
  <si>
    <t>RTG-74DV/431123 Total</t>
  </si>
  <si>
    <t>RTG-74DV/431130 Total</t>
  </si>
  <si>
    <t>RTG-74DV/431147 Total</t>
  </si>
  <si>
    <t>RTG-74DV/431154 Total</t>
  </si>
  <si>
    <t>RTG-74DV/431161 Total</t>
  </si>
  <si>
    <t>RTG-74DV/555249 Total</t>
  </si>
  <si>
    <t>RTG-74DV/563589 Total</t>
  </si>
  <si>
    <t>RTG-74DV/563596 Total</t>
  </si>
  <si>
    <t>RTG-74DV/572505 Total</t>
  </si>
  <si>
    <t>RTG-74DV/572550 Total</t>
  </si>
  <si>
    <t>RTG-74PV/507293 Total</t>
  </si>
  <si>
    <t>RTG-74PV/507330 Total</t>
  </si>
  <si>
    <t>RTG-74PV/507361 Total</t>
  </si>
  <si>
    <t>RTG-74PV/507378 Total</t>
  </si>
  <si>
    <t>RTG-74PV/507392 Total</t>
  </si>
  <si>
    <t>RTG-74PV/507408 Total</t>
  </si>
  <si>
    <t>RTG-74PV/507415 Total</t>
  </si>
  <si>
    <t>RTG-74PV/507422 Total</t>
  </si>
  <si>
    <t>RTG-74PV/510309 Total</t>
  </si>
  <si>
    <t>RTG-74PV/510316 Total</t>
  </si>
  <si>
    <t>RTG-74PV/554372 Total</t>
  </si>
  <si>
    <t>RTG-74PV/555119 Total</t>
  </si>
  <si>
    <t>RTG-74PV/555126 Total</t>
  </si>
  <si>
    <t>RTG-74PV/555133 Total</t>
  </si>
  <si>
    <t>RTG-74PV/555140 Total</t>
  </si>
  <si>
    <t>RTG-74PV/572604 Total</t>
  </si>
  <si>
    <t>RTG-74PV/572611 Total</t>
  </si>
  <si>
    <t>RTG-74PV/572628 Total</t>
  </si>
  <si>
    <t>RTG-74PV/572659 Total</t>
  </si>
  <si>
    <t>RTG-74PV/572666 Total</t>
  </si>
  <si>
    <t>RTG-74PV/572673 Total</t>
  </si>
  <si>
    <t>RTG-74X/507446 Total</t>
  </si>
  <si>
    <t>RTG-74X/507453 Total</t>
  </si>
  <si>
    <t>RTG-74X/507460 Total</t>
  </si>
  <si>
    <t>RTG-74X/507477 Total</t>
  </si>
  <si>
    <t>RTG-74X/507484 Total</t>
  </si>
  <si>
    <t>RTG-74X/507491 Total</t>
  </si>
  <si>
    <t>RTG-74X/507507 Total</t>
  </si>
  <si>
    <t>RTG-74X/507514 Total</t>
  </si>
  <si>
    <t>RTG-74X/554389 Total</t>
  </si>
  <si>
    <t>RTG-74X/572703 Total</t>
  </si>
  <si>
    <t>RTG-74X/572741 Total</t>
  </si>
  <si>
    <t>RGTG74DV/573793 Total</t>
  </si>
  <si>
    <t>RGTG74DV/573830 Total</t>
  </si>
  <si>
    <t>RGTG74DV/580265 Total</t>
  </si>
  <si>
    <t>RGTG74DV/580272 Total</t>
  </si>
  <si>
    <t>RGTG74PV/573861 Total</t>
  </si>
  <si>
    <t>RGTG74PV/574035 Total</t>
  </si>
  <si>
    <t>RGTG74PV/574042 Total</t>
  </si>
  <si>
    <t>RGTG74PV/574097 Total</t>
  </si>
  <si>
    <t>RGTG74PV/576091 Total</t>
  </si>
  <si>
    <t>RGTG74PV/576107 Total</t>
  </si>
  <si>
    <t>RGTG74PV/576114 Total</t>
  </si>
  <si>
    <t>RGTG74X/573991 Total</t>
  </si>
  <si>
    <t>RGTG74X/574004 Total</t>
  </si>
  <si>
    <t>RGTG74X/584164 Total</t>
  </si>
  <si>
    <t>RTG-66DV/582979 Total</t>
  </si>
  <si>
    <t>RTG-66DV/582986 Total</t>
  </si>
  <si>
    <t>RTG-66DV/583020 Total</t>
  </si>
  <si>
    <t>RTG-66DV/583990 Total</t>
  </si>
  <si>
    <t>RTG-66X/576282 Total</t>
  </si>
  <si>
    <t>RTG-66X/576299 Total</t>
  </si>
  <si>
    <t>RTG-66X/582993 Total</t>
  </si>
  <si>
    <t>RTG-66X/583013 Total</t>
  </si>
  <si>
    <t>RTG-66X/584003 Total</t>
  </si>
  <si>
    <t>RTG-66X/584010 Total</t>
  </si>
  <si>
    <t>RTG-74DV/431178 Total</t>
  </si>
  <si>
    <t>RTG-74PV/555164 Total</t>
  </si>
  <si>
    <t>2009 YTD Sep</t>
  </si>
  <si>
    <t>TOTAL</t>
  </si>
  <si>
    <t>CONTRACTOR NAME</t>
  </si>
  <si>
    <t>TANKLESS VENDOR (S)</t>
  </si>
  <si>
    <t>STEPS TO SECURE BUSINESS</t>
  </si>
  <si>
    <t>TIMELINE</t>
  </si>
  <si>
    <t>UPDATED STATUS</t>
  </si>
  <si>
    <t>REGION</t>
  </si>
  <si>
    <t>REGIONAL SALES MANAGER</t>
  </si>
  <si>
    <t>TANKLESS SALES MANAGER</t>
  </si>
  <si>
    <t>SALES AGENCY</t>
  </si>
  <si>
    <t>UNIT VOLUME</t>
  </si>
  <si>
    <t>% CHANGE</t>
  </si>
  <si>
    <t>B A S I C    I N F O R M A T I O N</t>
  </si>
  <si>
    <t>% GROWTH</t>
  </si>
  <si>
    <t>ANNUAL SALES PROJECTIONS</t>
  </si>
  <si>
    <t>BUILDER NAME</t>
  </si>
  <si>
    <t>COMMERCIAL NAME</t>
  </si>
  <si>
    <t>% GROWTH 2010 VS. 2009</t>
  </si>
  <si>
    <t>% GROWTH 2011 VS. 2010</t>
  </si>
  <si>
    <t>YEAR</t>
  </si>
  <si>
    <t>US TANKLESS MARKET UNITS</t>
  </si>
  <si>
    <t>REGULAR UNITS</t>
  </si>
  <si>
    <t>CONDENSING UNITS</t>
  </si>
  <si>
    <t>CONDENSING SHARE ON TTL MKT</t>
  </si>
  <si>
    <t>MARKET GROWTH</t>
  </si>
  <si>
    <t>CONDENSING GROWTH</t>
  </si>
  <si>
    <t>% GROWTH YTD ACTUAL VS. QUOTA</t>
  </si>
  <si>
    <t>EXCEED UNITS IN QUOTA</t>
  </si>
  <si>
    <t>MODEL</t>
  </si>
  <si>
    <t>N/A</t>
  </si>
  <si>
    <t>TOTAL RHEEM TANKLESS UNITS OPPORTUNITY</t>
  </si>
  <si>
    <t>CLOSE RATE %</t>
  </si>
  <si>
    <t>%</t>
  </si>
  <si>
    <t xml:space="preserve">  DIFFERENCE</t>
  </si>
  <si>
    <t>TARGETS</t>
  </si>
  <si>
    <t>ALL MODELS</t>
  </si>
  <si>
    <t>SALES HISTORY - MARKET SHARE</t>
  </si>
  <si>
    <t>FY 2010</t>
  </si>
  <si>
    <t>YTD JULY UNITS</t>
  </si>
  <si>
    <t>2011 ESTIMATED</t>
  </si>
  <si>
    <t>2012 OPPORTUNITY</t>
  </si>
  <si>
    <t>INCREMENTAL 2012 UNITS</t>
  </si>
  <si>
    <t>CUSTOMER NAME</t>
  </si>
  <si>
    <t xml:space="preserve">  2012 CONTRACTOR TARGETS</t>
  </si>
  <si>
    <t xml:space="preserve">  2012 COMMERCIAL TARGETS</t>
  </si>
  <si>
    <t xml:space="preserve">  2012 OTHER TARGETS</t>
  </si>
  <si>
    <t xml:space="preserve">  2012 BUILDER TARGETS</t>
  </si>
  <si>
    <t>EST. 2011 TANKLESS UNITS PURCHASED</t>
  </si>
  <si>
    <t xml:space="preserve">2012 RHEEM TANKLESS OPPORTUNITY </t>
  </si>
  <si>
    <t xml:space="preserve">TOTAL RHEEM TANKLESS UNITS </t>
  </si>
  <si>
    <t>COVERSION UNITS</t>
  </si>
  <si>
    <t xml:space="preserve">  ABLE TO CONVERT</t>
  </si>
  <si>
    <t xml:space="preserve">  UNABLE TO CONVERT </t>
  </si>
  <si>
    <t>MID-EFFICIENCY</t>
  </si>
  <si>
    <t>CONDENSING</t>
  </si>
  <si>
    <t>FY 2011 ESTIMATED</t>
  </si>
  <si>
    <t>2012 PROJECTED SALES</t>
  </si>
  <si>
    <t>%  GROWTH 2012 VS. 2011</t>
  </si>
  <si>
    <t>% GROWTH 2012 VS. 2011</t>
  </si>
  <si>
    <t>YTD JUL 2011 ACTUAL</t>
  </si>
  <si>
    <t>YTD JUL 2011 QUOTA</t>
  </si>
  <si>
    <t>FY 2011 QUOTA</t>
  </si>
  <si>
    <t>% FY 2011 VS. QUOTA</t>
  </si>
  <si>
    <t>SALES HISTORY - ALL RHEEM U.S.</t>
  </si>
  <si>
    <t>EST. 2011 Total TANKLESS UNITS PURCHASED</t>
  </si>
  <si>
    <t xml:space="preserve">  PROJECTED INCREMENTAL UNITS FOR 2012</t>
  </si>
  <si>
    <t xml:space="preserve">Southeast </t>
  </si>
  <si>
    <t>John Andrews</t>
  </si>
  <si>
    <t>Brock Adams</t>
  </si>
  <si>
    <t>(G06) Spirit Group</t>
  </si>
  <si>
    <t>Economy Plumbing - Jacksonville</t>
  </si>
  <si>
    <t>Rinnai</t>
  </si>
  <si>
    <t>Mike Scott Plumbing - Ocala</t>
  </si>
  <si>
    <t>Fenwick Plumbing - jacksonville</t>
  </si>
  <si>
    <t>Whites Plbg - Tallahassee</t>
  </si>
  <si>
    <t>M&amp;L - Tallahassee</t>
  </si>
  <si>
    <t>Dial Plumbing- Cocoa</t>
  </si>
  <si>
    <t>Linscott Plumbing - Orlando</t>
  </si>
  <si>
    <t>Meeks Plumbing - Vero Beach</t>
  </si>
  <si>
    <t>Noritz</t>
  </si>
  <si>
    <t>Herrell Plumbing - Orlando</t>
  </si>
  <si>
    <t>Nortiz</t>
  </si>
  <si>
    <t>Rinnai / Noritz</t>
  </si>
  <si>
    <t>GasMasters - Tampa</t>
  </si>
  <si>
    <t>Reno Power - Sarasota / Bradenton</t>
  </si>
  <si>
    <t xml:space="preserve">Meares Plumbing   -  Tampa                  </t>
  </si>
  <si>
    <t xml:space="preserve">Takagi / Noritz                          </t>
  </si>
  <si>
    <t xml:space="preserve">Danny Via Plbg - Sarasota                                         </t>
  </si>
  <si>
    <t xml:space="preserve">Noritz                                                         </t>
  </si>
  <si>
    <t>Around The Clock - Miami</t>
  </si>
  <si>
    <t>Noritz (Tempaco)</t>
  </si>
  <si>
    <t>All About Gas - Miami</t>
  </si>
  <si>
    <t>Noritz (Tempaco and Roy Davis)</t>
  </si>
  <si>
    <t>Elite Gas - Miami</t>
  </si>
  <si>
    <t>Noritz / Rinnai</t>
  </si>
  <si>
    <t>Versatile Gas - WPB</t>
  </si>
  <si>
    <t>Lapensee Plumbing - Tampa</t>
  </si>
  <si>
    <t>Performance Plumbing      Naples</t>
  </si>
  <si>
    <t>Luis Shaw Plumbing</t>
  </si>
  <si>
    <t>Nortiz / Rinnai</t>
  </si>
  <si>
    <t>4-H Plumbing</t>
  </si>
  <si>
    <t>Affordable Gas</t>
  </si>
  <si>
    <t>?</t>
  </si>
  <si>
    <t>The Plumber of Mount Dora</t>
  </si>
  <si>
    <t>Refri-Cool                                     Miami</t>
  </si>
  <si>
    <t>David Weekly Homes</t>
  </si>
  <si>
    <t>Providence Homes</t>
  </si>
  <si>
    <t>Ryland Homes</t>
  </si>
  <si>
    <t>Mattamy Homes</t>
  </si>
  <si>
    <t>Nocatee Homes - Jacksonville</t>
  </si>
  <si>
    <t>Tank</t>
  </si>
  <si>
    <t>DR Horton</t>
  </si>
  <si>
    <t>Lennar</t>
  </si>
  <si>
    <t>Golden Oak Builders                                 (7 Custom Builders)  Disney</t>
  </si>
  <si>
    <t>Mostly Rinnai</t>
  </si>
  <si>
    <t>Centerline Builders - South FL</t>
  </si>
  <si>
    <t>GL Homes</t>
  </si>
  <si>
    <t>Meritage Homes</t>
  </si>
  <si>
    <t>Corinthian Builders</t>
  </si>
  <si>
    <t xml:space="preserve">Rheem </t>
  </si>
  <si>
    <t>Modern Plumbing - Orlando</t>
  </si>
  <si>
    <t>Frank  Gay Plumbing - Orlando</t>
  </si>
  <si>
    <t>Rheem</t>
  </si>
  <si>
    <t>Ferran Contracting - Orlando</t>
  </si>
  <si>
    <t>Nortitz</t>
  </si>
  <si>
    <t>Westbrook Services -Orlando</t>
  </si>
  <si>
    <t>WW Gay Mechanical - Jax</t>
  </si>
  <si>
    <t>Economy Plumbing - Jax</t>
  </si>
  <si>
    <t>Sam Jolley Plbg - Ft Lauderdale</t>
  </si>
  <si>
    <t>Plumbing Mart - Broward</t>
  </si>
  <si>
    <t>Enterprise Plumbing - WPB</t>
  </si>
  <si>
    <t>Busto Plumbing - Tampa</t>
  </si>
  <si>
    <t>Bosch and Rinnai</t>
  </si>
  <si>
    <t>Betros Plumbing - Jax</t>
  </si>
  <si>
    <t>Eternal, Rinnai</t>
  </si>
  <si>
    <t>McNatt Plbg - Tampa</t>
  </si>
  <si>
    <t>Fast of Florida</t>
  </si>
  <si>
    <t>Tank job</t>
  </si>
  <si>
    <t>Engineer Specs for Commercial jobs</t>
  </si>
  <si>
    <t>various</t>
  </si>
  <si>
    <t>Annie M Kelly Retirement Center - Palatka</t>
  </si>
  <si>
    <t>Doc's Plumbing</t>
  </si>
  <si>
    <t>HUD Project for follow up</t>
  </si>
  <si>
    <t>Western Gas</t>
  </si>
  <si>
    <t>Suburban Propane - Ocala</t>
  </si>
  <si>
    <t>Palatka Gas</t>
  </si>
  <si>
    <t>Various</t>
  </si>
  <si>
    <t>Lion Plumbing Supply</t>
  </si>
  <si>
    <t>Rinnai / Rheem</t>
  </si>
  <si>
    <t xml:space="preserve">Wool Branches </t>
  </si>
  <si>
    <t>Clearwater Gas</t>
  </si>
  <si>
    <t>Flanders Gas - Sarasota</t>
  </si>
  <si>
    <t>Palatka Housing Authority</t>
  </si>
  <si>
    <t>Heritage Propane - Ocala</t>
  </si>
  <si>
    <t xml:space="preserve">Rheem  </t>
  </si>
  <si>
    <t>Get a good salesman at Hughes or Hajoca to service them</t>
  </si>
  <si>
    <t>Credit issues with Hughes and Gorman</t>
  </si>
  <si>
    <t>Buying from Ferguson</t>
  </si>
  <si>
    <t>Lance Maxwell - Tallahassee</t>
  </si>
  <si>
    <t>Bying some from Gorman but mostly Ferguson</t>
  </si>
  <si>
    <t xml:space="preserve">Need Tear Down Training </t>
  </si>
  <si>
    <t>Dial Plumbing is almost out of business need to follow up with them in 6 months and check the status</t>
  </si>
  <si>
    <t>Need to follow up in 6 months to see if they have any work and status of business</t>
  </si>
  <si>
    <t>Buying from Vero Beach Winnelson</t>
  </si>
  <si>
    <t>Need to do training and follow up after we meet with them</t>
  </si>
  <si>
    <t>not doing much tankless gas</t>
  </si>
  <si>
    <t>Reliable Rate Orlando</t>
  </si>
  <si>
    <t>Buying and Promoting Rheem</t>
  </si>
  <si>
    <t>Rheem / Rinnai</t>
  </si>
  <si>
    <t>Not a big account</t>
  </si>
  <si>
    <t>Need to send him consumer leads like Rinnai</t>
  </si>
  <si>
    <t>Need to send him consumer leads to gain business</t>
  </si>
  <si>
    <t>TECO Bill Stuffer</t>
  </si>
  <si>
    <t>On Rinnai Lead Program gets 1 to 2 leads a day from Rinnai</t>
  </si>
  <si>
    <t>Still waiting on first Rheem Lead</t>
  </si>
  <si>
    <t>Need to support his Sons Race car to show support like Rinnai (Promo Dollars)</t>
  </si>
  <si>
    <t>Buys and installs Rheem but Rinnai dominant player</t>
  </si>
  <si>
    <t xml:space="preserve">Put a program together?  </t>
  </si>
  <si>
    <t>Distributor Target</t>
  </si>
  <si>
    <t>Tru Temp Controls - Lakeland</t>
  </si>
  <si>
    <t>Need pricing and a good program to secure their business</t>
  </si>
  <si>
    <t>Need to set them up on a program and set them up as service contractor</t>
  </si>
  <si>
    <t>Buying from Roy Davis</t>
  </si>
  <si>
    <t>Not happy with Rheem at Home Depot</t>
  </si>
  <si>
    <t>Custom Plumbing</t>
  </si>
  <si>
    <t>Navien / Rheem</t>
  </si>
  <si>
    <t>Not happy with Navien Service, buying Rheem from Noland WPB</t>
  </si>
  <si>
    <t>Not much going on here</t>
  </si>
  <si>
    <t>Last Min Gas</t>
  </si>
  <si>
    <t>Buying Rheem from Gorman Stuart</t>
  </si>
  <si>
    <t>Service the account</t>
  </si>
  <si>
    <t>McNatt Plumbing - Tampa</t>
  </si>
  <si>
    <t>Get Teco Leads</t>
  </si>
  <si>
    <t>Need to put a progam together with him to pull through Wool or Hughes</t>
  </si>
  <si>
    <t>Need to schedule a meeting with them</t>
  </si>
  <si>
    <t>Buying from Noland WPB</t>
  </si>
  <si>
    <t>Need a good distributor to service this account</t>
  </si>
  <si>
    <t>Have a couple nice commerical jobs coming up</t>
  </si>
  <si>
    <t xml:space="preserve">Buying Rheem  </t>
  </si>
  <si>
    <t>Gorman Ocala said they have a good project coming up with Rheem for Tankless and Tank type, should be 30 heaters.</t>
  </si>
  <si>
    <t>Buying from Hughes</t>
  </si>
  <si>
    <t>Terry's Gas Service - Gainesville</t>
  </si>
  <si>
    <t xml:space="preserve">Buying from Gorman </t>
  </si>
  <si>
    <t>Buying and Supporting Rheem</t>
  </si>
  <si>
    <t>David Gray Plumbing</t>
  </si>
  <si>
    <t>Just secured the business through Gorman Jax</t>
  </si>
  <si>
    <t>Rheem Account</t>
  </si>
  <si>
    <t>Buying from Hughes Ocala</t>
  </si>
  <si>
    <t>Moving out of Jacksonville</t>
  </si>
  <si>
    <t>Eternal - Rheem</t>
  </si>
  <si>
    <t>Buying some Rheem From Gorman</t>
  </si>
  <si>
    <t>Not much business going on right now</t>
  </si>
  <si>
    <t xml:space="preserve">Rinnai / Rheem                                 </t>
  </si>
  <si>
    <t>We had them on a program in 2011 need to run usage report</t>
  </si>
  <si>
    <t>to find out how many heaters we sold them.</t>
  </si>
  <si>
    <t>Gorman Sarasota calling on him to try and get the business</t>
  </si>
  <si>
    <t>Noritz / Rheem</t>
  </si>
  <si>
    <t>Gas Works</t>
  </si>
  <si>
    <t>Reno Power</t>
  </si>
  <si>
    <t>Eternal</t>
  </si>
  <si>
    <t>Need Natioanal Spec Work on Fast food Chains Rinnai winning</t>
  </si>
  <si>
    <t>Keep calling on them</t>
  </si>
  <si>
    <t>have them on a program / need to run a report</t>
  </si>
  <si>
    <t>Getting Noritz business through consumer leads</t>
  </si>
  <si>
    <t>C &amp; C Plbg</t>
  </si>
  <si>
    <t>Lesky Factor</t>
  </si>
  <si>
    <t>Beazer Homes</t>
  </si>
  <si>
    <t>FishHawk project with GasWorks is an opportunity</t>
  </si>
  <si>
    <t>Master Craft Homes</t>
  </si>
  <si>
    <t>Lake Ashton Golf &amp; CC - Opportunity</t>
  </si>
  <si>
    <t>Espinosa Gas</t>
  </si>
  <si>
    <t>Alternative Gas</t>
  </si>
  <si>
    <t>Rheem's retail presence is a deterrent due to consumer price shopping, prefer a brand not in home centers</t>
  </si>
  <si>
    <t>Making Regular Calls on them, have roughly 80 heaters in stock</t>
  </si>
  <si>
    <t>Need product leads from Website, Rinnai winning here</t>
  </si>
  <si>
    <t>buying tank heaters need to work on consumer leads</t>
  </si>
  <si>
    <t>Buying Noritz from Hughes Orlando</t>
  </si>
  <si>
    <t>May need to put a program together</t>
  </si>
  <si>
    <t>Doesn't like Rheem in Home Depot</t>
  </si>
  <si>
    <t>Buying tank heaters but not tankless</t>
  </si>
  <si>
    <t>A-1 Service Plbg.</t>
  </si>
  <si>
    <t>Last time we quoted him we were high</t>
  </si>
  <si>
    <t>Need to put a good program together and get a good price</t>
  </si>
  <si>
    <t>Need to do tear down Training</t>
  </si>
  <si>
    <t xml:space="preserve">Need to set them up on a program  </t>
  </si>
  <si>
    <t>Not happy with Home Depot Distribution</t>
  </si>
  <si>
    <t>Maybe come up with a creative rebate offer?</t>
  </si>
  <si>
    <t>Not happy with Navien opportuniyt here</t>
  </si>
  <si>
    <t>Need to make him a Rheem Service Contractor</t>
  </si>
  <si>
    <t>They are price guys</t>
  </si>
  <si>
    <t>Run the business through Wool?</t>
  </si>
  <si>
    <t>Try to get Wool Engaged with this Business</t>
  </si>
  <si>
    <t>Buying from Bradfrod White and Roy Davis Plbg.</t>
  </si>
  <si>
    <t>Need to do Tear Down Training</t>
  </si>
  <si>
    <t>Rinnai not doing much for them right now</t>
  </si>
  <si>
    <t>Need to keep asking for their business</t>
  </si>
  <si>
    <t>Need to keep calling on them</t>
  </si>
  <si>
    <t>Tear Down Training is a good suggestion</t>
  </si>
  <si>
    <t>Jason Beery of Hughes calling on this account, probably selling them some Noritz</t>
  </si>
  <si>
    <t>Need to tie Wool into this accoutn</t>
  </si>
  <si>
    <t>Very Slow…hard to track</t>
  </si>
  <si>
    <t>Project completed</t>
  </si>
  <si>
    <t>Siemens has not decided on using Rinnai or Rheem as of 1/1/12.  Contract has not been signed with HUD</t>
  </si>
  <si>
    <t>St. Augustine Project</t>
  </si>
  <si>
    <t>Synergy is trying to partner to convert 200 condo to assisted living.  No contract signed as of Jan 2012.  No agreement as well.</t>
  </si>
  <si>
    <t>Program has to be put in place by Rheem.</t>
  </si>
  <si>
    <t>Program needs to be put in place by Rheem for National or State.  Number could be larger based on all stores in state.</t>
  </si>
  <si>
    <t>Tallahasse Housing Authority</t>
  </si>
  <si>
    <t>Project di not start because of Funding</t>
  </si>
  <si>
    <t>Program needs to be put in place by Rheem.</t>
  </si>
  <si>
    <t>Will not change to Rheem</t>
  </si>
  <si>
    <t>Will not change to Rheem Happy with Rinnai</t>
  </si>
  <si>
    <t>FL Public Utilites buying Rinnai</t>
  </si>
  <si>
    <t xml:space="preserve">Rinnai training facility in Lakeland hard to compete </t>
  </si>
  <si>
    <t>His customers getting Rinnai leads</t>
  </si>
  <si>
    <t>Teco Dealer.  Needs Rheem program participation on tankless.  Likes Rheems Next Day shipping on warranty parts.</t>
  </si>
  <si>
    <t>Chris Bahr - Dade City</t>
  </si>
  <si>
    <t>training , leads, signage</t>
  </si>
  <si>
    <t>Matt is going to follow up on this.</t>
  </si>
  <si>
    <t>Paul is going to call on them regurlarly to grow the business</t>
  </si>
  <si>
    <t>Matt following up</t>
  </si>
  <si>
    <t>No tankless going on</t>
  </si>
  <si>
    <t>No tankless going on, only tank</t>
  </si>
  <si>
    <t xml:space="preserve"> No tankless going on according to Ridgeway</t>
  </si>
  <si>
    <t>Peoples Gas</t>
  </si>
  <si>
    <t>Get Inventory at Wool or Hughes with Vent Kits</t>
  </si>
  <si>
    <t>Takagi / State</t>
  </si>
  <si>
    <t>Need to sell them through Wool</t>
  </si>
  <si>
    <t xml:space="preserve"> Just joined Plumbing Mart</t>
  </si>
  <si>
    <t>Charlie Swain Plbg - Hollywood</t>
  </si>
  <si>
    <t>Rinnai (Ferguson)</t>
  </si>
  <si>
    <t>Need to run this through Wool</t>
  </si>
  <si>
    <t>Diamond</t>
  </si>
  <si>
    <t>Call on their customer base and switch them to Rheem</t>
  </si>
  <si>
    <t>Hughes Supply</t>
  </si>
  <si>
    <t>Make Sure each branch is buying Rheem</t>
  </si>
  <si>
    <t>Now that Hughes is going to become individual Profict Centers we need to make sure we are selling them just Rheem.  They have the choice of what to Sell.  Noritz is still after their business.</t>
  </si>
  <si>
    <t>Feed them contractor leads</t>
  </si>
  <si>
    <t>schedule joint tankless calls with them.</t>
  </si>
  <si>
    <t>The more we send them leads the more they will bring in. If customer comits to Rheem Wool will supply the product.</t>
  </si>
  <si>
    <t>They are tight with Orlando Winnelson</t>
  </si>
  <si>
    <t>Randy just got a comitment from Ray to supply Rheem.</t>
  </si>
  <si>
    <t>Phasing out Rinnai by 3/31</t>
  </si>
  <si>
    <t>FL Public Utilities</t>
  </si>
  <si>
    <t>Matt is going to target with Hughes, doing more tank business than tankless</t>
  </si>
  <si>
    <t>moved to Able to convert by BA Feb 2012</t>
  </si>
  <si>
    <t>Moved to unable to convert by BA in Jan 2012</t>
  </si>
  <si>
    <t>Target</t>
  </si>
  <si>
    <t>West Coast Action Items</t>
  </si>
  <si>
    <t>Central FL Action Items</t>
  </si>
  <si>
    <t>South Florida Action Items</t>
  </si>
  <si>
    <t>East Coast Action Items</t>
  </si>
  <si>
    <t>North Florida Action Items</t>
  </si>
  <si>
    <t>Fenwick Plbg</t>
  </si>
  <si>
    <t>Need to help nuture relationship between Fenwick and distributor</t>
  </si>
  <si>
    <t xml:space="preserve">Whites Plbg </t>
  </si>
  <si>
    <t>Need to attend training in Tallahassee area</t>
  </si>
  <si>
    <t>M&amp;L</t>
  </si>
  <si>
    <t xml:space="preserve">Lance Maxwell </t>
  </si>
  <si>
    <t>Linscott Plbg</t>
  </si>
  <si>
    <t>Need to sit down with Linscott and discuss there positon on tankless and</t>
  </si>
  <si>
    <t>decipher what their tankless sales goals are and how we can help them</t>
  </si>
  <si>
    <t xml:space="preserve">Meeks Plbg </t>
  </si>
  <si>
    <t>Heichel Plumbing-Orlando</t>
  </si>
  <si>
    <t>Heichel Orlando</t>
  </si>
  <si>
    <t>Herrell Plbg Orl</t>
  </si>
  <si>
    <t>Need to sit down with Heichel to discuss tankless in big box stores</t>
  </si>
  <si>
    <t>he sells Rinnai, they are in lowes, he sells Rheem tanks, they are in Depot?</t>
  </si>
  <si>
    <t>so what makes Rheem tankless different from those 2 examples?</t>
  </si>
  <si>
    <t xml:space="preserve">Gas Masters </t>
  </si>
  <si>
    <t xml:space="preserve">Talk with Ross about Gas Works…I am uner the impression that it is all or </t>
  </si>
  <si>
    <t xml:space="preserve">nothing with Frank so this one may be scratched because we are not </t>
  </si>
  <si>
    <t>capable of exceeding leads from Rinnai at this point</t>
  </si>
  <si>
    <t>Moved to unable to convert by BA in Jan 2012.  It is myimpression that Frank is an "all or nothing" opportunity because he will not split the business.  Because of that and because Rheem doesn’t currently have a way to outweigh Rinnai with sales leads his business is not possible</t>
  </si>
  <si>
    <t>Reno</t>
  </si>
  <si>
    <t>Need to bring Benn up to speed on the things we have done for Reno</t>
  </si>
  <si>
    <t xml:space="preserve">$2k in racing sponsorship, took back a 199HE that he installed on the  </t>
  </si>
  <si>
    <t>wrong gas type, gave him a 199HE for display purposes, $30 program</t>
  </si>
  <si>
    <t>Mears Plbg Tamp</t>
  </si>
  <si>
    <t xml:space="preserve">Get with Ross about "need a distributor", are we still selling him Rheem </t>
  </si>
  <si>
    <t>tanks type product?</t>
  </si>
  <si>
    <t xml:space="preserve">All American Gas   - Tampa               </t>
  </si>
  <si>
    <t>All American Gas</t>
  </si>
  <si>
    <t xml:space="preserve">2-23-12 shot an email to Ross asking about status of the program and </t>
  </si>
  <si>
    <t>what business with Danny Via Plbg</t>
  </si>
  <si>
    <t xml:space="preserve">Danny Via Plbg </t>
  </si>
  <si>
    <t>BA - We made a run at ATC last year.  We were able to secure the pricing that Amary was getting on Rinnai product and we beat that price (between MWH's delivered price and a Rheem repate) by ~ $50 per heater.  Amaury said that Rheem would need to beat Rinnai's price by $75 per heater for it to be worth it for him to switch.  Once we got there with him then he changed his standpoint to say that he would also need agressive pricing on Rheem AC gear to make the tankless switch.  He was quoted through Gimmaire and said it wasnt good enough.</t>
  </si>
  <si>
    <t>All about Gas</t>
  </si>
  <si>
    <t xml:space="preserve">Talk with Spirit about status of service contractor paperwork.  </t>
  </si>
  <si>
    <t>BP says they need a tear down training but they didn’t attend the one we</t>
  </si>
  <si>
    <t>had?</t>
  </si>
  <si>
    <t>Creative rebate offer…I am game for a goal rebate program</t>
  </si>
  <si>
    <t xml:space="preserve">Elite Gas </t>
  </si>
  <si>
    <t>Need a program…what type of program?</t>
  </si>
</sst>
</file>

<file path=xl/styles.xml><?xml version="1.0" encoding="utf-8"?>
<styleSheet xmlns="http://schemas.openxmlformats.org/spreadsheetml/2006/main">
  <numFmts count="6">
    <numFmt numFmtId="41" formatCode="_(* #,##0_);_(* \(#,##0\);_(* &quot;-&quot;_);_(@_)"/>
    <numFmt numFmtId="43" formatCode="_(* #,##0.00_);_(* \(#,##0.00\);_(* &quot;-&quot;??_);_(@_)"/>
    <numFmt numFmtId="164" formatCode="_(* #,##0_);_(* \(#,##0\);_(* &quot;-&quot;??_);_(@_)"/>
    <numFmt numFmtId="165" formatCode="[$-409]dd\-mmm\-yy;@"/>
    <numFmt numFmtId="166" formatCode="0_);\(0\)"/>
    <numFmt numFmtId="167" formatCode="0.0%"/>
  </numFmts>
  <fonts count="26">
    <font>
      <sz val="10"/>
      <name val="Verdana"/>
    </font>
    <font>
      <sz val="10"/>
      <name val="Verdana"/>
      <family val="2"/>
    </font>
    <font>
      <sz val="8"/>
      <name val="Verdana"/>
      <family val="2"/>
    </font>
    <font>
      <sz val="10"/>
      <name val="Verdana"/>
      <family val="2"/>
    </font>
    <font>
      <b/>
      <sz val="10"/>
      <name val="Verdana"/>
      <family val="2"/>
    </font>
    <font>
      <b/>
      <sz val="20"/>
      <name val="Calibri"/>
      <family val="2"/>
    </font>
    <font>
      <sz val="10"/>
      <name val="Calibri"/>
      <family val="2"/>
    </font>
    <font>
      <b/>
      <sz val="10"/>
      <name val="Calibri"/>
      <family val="2"/>
    </font>
    <font>
      <b/>
      <sz val="22"/>
      <name val="Calibri"/>
      <family val="2"/>
    </font>
    <font>
      <b/>
      <sz val="14"/>
      <color indexed="9"/>
      <name val="Calibri"/>
      <family val="2"/>
    </font>
    <font>
      <sz val="14"/>
      <name val="Calibri"/>
      <family val="2"/>
    </font>
    <font>
      <sz val="11"/>
      <name val="Calibri"/>
      <family val="2"/>
    </font>
    <font>
      <sz val="12"/>
      <name val="Calibri"/>
      <family val="2"/>
    </font>
    <font>
      <b/>
      <sz val="12"/>
      <name val="Calibri"/>
      <family val="2"/>
    </font>
    <font>
      <b/>
      <sz val="11"/>
      <name val="Calibri"/>
      <family val="2"/>
    </font>
    <font>
      <b/>
      <sz val="14"/>
      <name val="Calibri"/>
      <family val="2"/>
    </font>
    <font>
      <b/>
      <sz val="16"/>
      <color indexed="9"/>
      <name val="Calibri"/>
      <family val="2"/>
    </font>
    <font>
      <sz val="11"/>
      <color indexed="12"/>
      <name val="Calibri"/>
      <family val="2"/>
    </font>
    <font>
      <sz val="10"/>
      <color indexed="12"/>
      <name val="Verdana"/>
      <family val="2"/>
    </font>
    <font>
      <sz val="10"/>
      <color indexed="12"/>
      <name val="Calibri"/>
      <family val="2"/>
    </font>
    <font>
      <sz val="12"/>
      <color indexed="12"/>
      <name val="Calibri"/>
      <family val="2"/>
    </font>
    <font>
      <b/>
      <sz val="9"/>
      <name val="Calibri"/>
      <family val="2"/>
    </font>
    <font>
      <sz val="9"/>
      <name val="Calibri"/>
      <family val="2"/>
    </font>
    <font>
      <sz val="16"/>
      <name val="Calibri"/>
      <family val="2"/>
    </font>
    <font>
      <sz val="11"/>
      <color indexed="12"/>
      <name val="Calibri"/>
      <family val="2"/>
    </font>
    <font>
      <sz val="20"/>
      <name val="Verdana"/>
      <family val="2"/>
    </font>
  </fonts>
  <fills count="5">
    <fill>
      <patternFill patternType="none"/>
    </fill>
    <fill>
      <patternFill patternType="gray125"/>
    </fill>
    <fill>
      <patternFill patternType="solid">
        <fgColor indexed="42"/>
        <bgColor indexed="64"/>
      </patternFill>
    </fill>
    <fill>
      <patternFill patternType="solid">
        <fgColor indexed="8"/>
        <bgColor indexed="64"/>
      </patternFill>
    </fill>
    <fill>
      <patternFill patternType="solid">
        <fgColor indexed="17"/>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54">
    <xf numFmtId="0" fontId="0" fillId="0" borderId="0" xfId="0"/>
    <xf numFmtId="0" fontId="7" fillId="2" borderId="1" xfId="0" applyFont="1" applyFill="1" applyBorder="1" applyAlignment="1" applyProtection="1">
      <alignment horizontal="center" vertical="center"/>
    </xf>
    <xf numFmtId="0" fontId="6" fillId="0" borderId="1" xfId="0" applyFont="1" applyBorder="1" applyAlignment="1" applyProtection="1">
      <alignment horizontal="center" vertical="center"/>
    </xf>
    <xf numFmtId="9" fontId="7" fillId="2" borderId="1" xfId="0" applyNumberFormat="1" applyFont="1" applyFill="1" applyBorder="1" applyAlignment="1" applyProtection="1">
      <alignment horizontal="center" vertical="center"/>
    </xf>
    <xf numFmtId="0" fontId="6" fillId="0" borderId="0" xfId="0" applyFont="1" applyAlignment="1" applyProtection="1">
      <alignment horizontal="center" vertical="center"/>
    </xf>
    <xf numFmtId="41" fontId="0" fillId="0" borderId="0" xfId="0" applyNumberFormat="1"/>
    <xf numFmtId="0" fontId="0" fillId="0" borderId="2" xfId="0" applyBorder="1" applyAlignment="1">
      <alignment horizontal="center"/>
    </xf>
    <xf numFmtId="41" fontId="0" fillId="0" borderId="2" xfId="0" applyNumberFormat="1" applyBorder="1" applyAlignment="1">
      <alignment horizontal="center"/>
    </xf>
    <xf numFmtId="17" fontId="0" fillId="0" borderId="0" xfId="0" applyNumberFormat="1"/>
    <xf numFmtId="0" fontId="4" fillId="0" borderId="0" xfId="0" applyNumberFormat="1" applyFont="1"/>
    <xf numFmtId="0" fontId="4" fillId="0" borderId="0" xfId="0" applyFont="1"/>
    <xf numFmtId="0" fontId="0" fillId="0" borderId="3" xfId="0" applyBorder="1"/>
    <xf numFmtId="41" fontId="0" fillId="0" borderId="4" xfId="0" applyNumberFormat="1" applyBorder="1"/>
    <xf numFmtId="0" fontId="0" fillId="0" borderId="5" xfId="0" applyBorder="1"/>
    <xf numFmtId="41" fontId="0" fillId="0" borderId="6" xfId="0" applyNumberFormat="1" applyBorder="1"/>
    <xf numFmtId="164" fontId="7" fillId="2" borderId="1" xfId="1" applyNumberFormat="1" applyFont="1" applyFill="1" applyBorder="1" applyAlignment="1" applyProtection="1">
      <alignment horizontal="center" vertical="center"/>
    </xf>
    <xf numFmtId="0" fontId="0" fillId="0" borderId="0" xfId="0" applyAlignment="1" applyProtection="1">
      <alignment vertical="center"/>
    </xf>
    <xf numFmtId="0" fontId="13" fillId="0" borderId="1" xfId="0" applyFont="1" applyBorder="1" applyAlignment="1" applyProtection="1">
      <alignment vertical="center"/>
    </xf>
    <xf numFmtId="0" fontId="12" fillId="0" borderId="0" xfId="0" applyFont="1" applyAlignment="1" applyProtection="1">
      <alignment vertical="center"/>
    </xf>
    <xf numFmtId="0" fontId="7" fillId="2" borderId="1" xfId="0" applyFont="1" applyFill="1" applyBorder="1" applyAlignment="1" applyProtection="1">
      <alignment horizontal="center" vertical="center" wrapText="1"/>
    </xf>
    <xf numFmtId="0" fontId="11" fillId="0" borderId="0" xfId="0" applyFont="1" applyAlignment="1" applyProtection="1">
      <alignment vertical="center"/>
    </xf>
    <xf numFmtId="0" fontId="13" fillId="2" borderId="7" xfId="0" applyFont="1" applyFill="1" applyBorder="1" applyAlignment="1" applyProtection="1">
      <alignment horizontal="center" vertical="center" wrapText="1"/>
    </xf>
    <xf numFmtId="0" fontId="14" fillId="2" borderId="7" xfId="0" applyFont="1" applyFill="1" applyBorder="1" applyAlignment="1" applyProtection="1">
      <alignment horizontal="center" vertical="center" wrapText="1"/>
    </xf>
    <xf numFmtId="0" fontId="15" fillId="2" borderId="7" xfId="0" applyFont="1" applyFill="1" applyBorder="1" applyAlignment="1" applyProtection="1">
      <alignment horizontal="center" vertical="center" wrapText="1"/>
    </xf>
    <xf numFmtId="0" fontId="6" fillId="0" borderId="1" xfId="0" applyFont="1" applyBorder="1" applyAlignment="1" applyProtection="1">
      <alignment vertical="center" wrapText="1"/>
    </xf>
    <xf numFmtId="0" fontId="17" fillId="0" borderId="8" xfId="0" applyFont="1" applyBorder="1" applyAlignment="1" applyProtection="1">
      <alignment vertical="center" wrapText="1"/>
      <protection locked="0"/>
    </xf>
    <xf numFmtId="0" fontId="17" fillId="0" borderId="9" xfId="0" applyFont="1" applyBorder="1" applyAlignment="1" applyProtection="1">
      <alignment vertical="center" wrapText="1"/>
      <protection locked="0"/>
    </xf>
    <xf numFmtId="0" fontId="17" fillId="0" borderId="10" xfId="0" applyFont="1" applyBorder="1" applyAlignment="1" applyProtection="1">
      <alignment vertical="center" wrapText="1"/>
      <protection locked="0"/>
    </xf>
    <xf numFmtId="165" fontId="17" fillId="0" borderId="11" xfId="0" applyNumberFormat="1" applyFont="1" applyBorder="1" applyAlignment="1" applyProtection="1">
      <alignment horizontal="center" vertical="center" wrapText="1"/>
      <protection locked="0"/>
    </xf>
    <xf numFmtId="165" fontId="17" fillId="0" borderId="12" xfId="0" applyNumberFormat="1" applyFont="1" applyBorder="1" applyAlignment="1" applyProtection="1">
      <alignment horizontal="center" vertical="center" wrapText="1"/>
      <protection locked="0"/>
    </xf>
    <xf numFmtId="165" fontId="17" fillId="0" borderId="13" xfId="0" applyNumberFormat="1" applyFont="1" applyBorder="1" applyAlignment="1" applyProtection="1">
      <alignment horizontal="center" vertical="center" wrapText="1"/>
      <protection locked="0"/>
    </xf>
    <xf numFmtId="9" fontId="6" fillId="0" borderId="0" xfId="2" applyFont="1" applyAlignment="1" applyProtection="1">
      <alignment horizontal="center" vertical="center"/>
    </xf>
    <xf numFmtId="9" fontId="6" fillId="0" borderId="1" xfId="2" applyFont="1" applyBorder="1" applyAlignment="1" applyProtection="1">
      <alignment horizontal="center" vertical="center"/>
    </xf>
    <xf numFmtId="164" fontId="6" fillId="0" borderId="0" xfId="0" applyNumberFormat="1" applyFont="1" applyAlignment="1" applyProtection="1">
      <alignment vertical="center"/>
    </xf>
    <xf numFmtId="164" fontId="6" fillId="0" borderId="1" xfId="0" applyNumberFormat="1" applyFont="1" applyBorder="1" applyAlignment="1" applyProtection="1">
      <alignment vertical="center"/>
    </xf>
    <xf numFmtId="0" fontId="21" fillId="2" borderId="1" xfId="0" applyFont="1" applyFill="1" applyBorder="1" applyAlignment="1" applyProtection="1">
      <alignment horizontal="center" vertical="center" wrapText="1"/>
    </xf>
    <xf numFmtId="9" fontId="7" fillId="0" borderId="1" xfId="2"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6" fillId="0" borderId="14" xfId="0" applyFont="1" applyBorder="1" applyAlignment="1" applyProtection="1">
      <alignment vertical="center" wrapText="1"/>
    </xf>
    <xf numFmtId="0" fontId="7" fillId="0" borderId="14" xfId="0" applyFont="1" applyBorder="1" applyAlignment="1" applyProtection="1">
      <alignment horizontal="center" vertical="center" wrapText="1"/>
    </xf>
    <xf numFmtId="9" fontId="7" fillId="0" borderId="14" xfId="2" applyFont="1" applyBorder="1" applyAlignment="1" applyProtection="1">
      <alignment horizontal="center" vertical="center" wrapText="1"/>
    </xf>
    <xf numFmtId="0" fontId="6" fillId="0" borderId="15" xfId="0" applyFont="1" applyBorder="1" applyAlignment="1" applyProtection="1">
      <alignment vertical="center" wrapText="1"/>
    </xf>
    <xf numFmtId="0" fontId="7" fillId="0" borderId="15" xfId="0" applyFont="1" applyBorder="1" applyAlignment="1" applyProtection="1">
      <alignment horizontal="center" vertical="center" wrapText="1"/>
    </xf>
    <xf numFmtId="0" fontId="7" fillId="0" borderId="15" xfId="0" applyFont="1" applyBorder="1" applyAlignment="1" applyProtection="1">
      <alignment vertical="center" wrapText="1"/>
    </xf>
    <xf numFmtId="0" fontId="5" fillId="0" borderId="0" xfId="0" applyFont="1" applyAlignment="1" applyProtection="1">
      <alignment horizontal="center" vertical="center"/>
    </xf>
    <xf numFmtId="0" fontId="6" fillId="0" borderId="0" xfId="0" applyFont="1" applyAlignment="1" applyProtection="1">
      <alignment vertical="center"/>
    </xf>
    <xf numFmtId="0" fontId="7" fillId="2" borderId="14" xfId="0" applyFont="1" applyFill="1" applyBorder="1" applyAlignment="1" applyProtection="1">
      <alignment horizontal="center" vertical="center"/>
    </xf>
    <xf numFmtId="0" fontId="7" fillId="2" borderId="16" xfId="0" applyFont="1" applyFill="1" applyBorder="1" applyAlignment="1" applyProtection="1">
      <alignment horizontal="center" vertical="center" wrapText="1"/>
    </xf>
    <xf numFmtId="37" fontId="7" fillId="2" borderId="17" xfId="1" applyNumberFormat="1" applyFont="1" applyFill="1" applyBorder="1" applyAlignment="1" applyProtection="1">
      <alignment horizontal="center" vertical="center" wrapText="1"/>
    </xf>
    <xf numFmtId="9" fontId="7" fillId="2" borderId="18" xfId="2" applyFont="1" applyFill="1" applyBorder="1" applyAlignment="1" applyProtection="1">
      <alignment horizontal="center" vertical="center" wrapText="1"/>
    </xf>
    <xf numFmtId="0" fontId="7" fillId="0" borderId="14" xfId="0" applyFont="1" applyBorder="1" applyAlignment="1" applyProtection="1">
      <alignment vertical="center" wrapText="1"/>
    </xf>
    <xf numFmtId="3" fontId="7" fillId="2" borderId="18" xfId="0" applyNumberFormat="1" applyFont="1" applyFill="1" applyBorder="1" applyAlignment="1" applyProtection="1">
      <alignment vertical="center" wrapText="1"/>
    </xf>
    <xf numFmtId="9" fontId="15" fillId="2" borderId="17" xfId="2" applyFont="1" applyFill="1" applyBorder="1" applyAlignment="1" applyProtection="1">
      <alignment horizontal="center" vertical="center" wrapText="1"/>
    </xf>
    <xf numFmtId="0" fontId="6" fillId="3" borderId="0" xfId="0" applyFont="1" applyFill="1" applyAlignment="1" applyProtection="1">
      <alignment vertical="center"/>
    </xf>
    <xf numFmtId="164" fontId="7" fillId="2" borderId="15" xfId="1" applyNumberFormat="1" applyFont="1" applyFill="1" applyBorder="1" applyAlignment="1" applyProtection="1">
      <alignment horizontal="center" vertical="center"/>
    </xf>
    <xf numFmtId="9" fontId="7" fillId="2" borderId="15" xfId="0" applyNumberFormat="1" applyFont="1" applyFill="1" applyBorder="1" applyAlignment="1" applyProtection="1">
      <alignment horizontal="center" vertical="center"/>
    </xf>
    <xf numFmtId="164" fontId="6" fillId="0" borderId="7" xfId="0" applyNumberFormat="1" applyFont="1" applyBorder="1" applyAlignment="1" applyProtection="1">
      <alignment vertical="center"/>
    </xf>
    <xf numFmtId="0" fontId="14" fillId="2" borderId="17" xfId="0" applyFont="1" applyFill="1" applyBorder="1" applyAlignment="1" applyProtection="1">
      <alignment vertical="center" wrapText="1"/>
    </xf>
    <xf numFmtId="0" fontId="14" fillId="2" borderId="18" xfId="0" applyFont="1" applyFill="1" applyBorder="1" applyAlignment="1" applyProtection="1">
      <alignment vertical="center" wrapText="1"/>
    </xf>
    <xf numFmtId="0" fontId="14" fillId="2" borderId="19" xfId="0" applyFont="1" applyFill="1" applyBorder="1" applyAlignment="1" applyProtection="1">
      <alignment horizontal="center" vertical="center" wrapText="1"/>
    </xf>
    <xf numFmtId="0" fontId="14" fillId="2" borderId="20" xfId="0" applyFont="1" applyFill="1" applyBorder="1" applyAlignment="1" applyProtection="1">
      <alignment vertical="center" wrapText="1"/>
    </xf>
    <xf numFmtId="0" fontId="21" fillId="2" borderId="14" xfId="0" applyFont="1" applyFill="1" applyBorder="1" applyAlignment="1" applyProtection="1">
      <alignment horizontal="center" vertical="center" wrapText="1"/>
    </xf>
    <xf numFmtId="164" fontId="6" fillId="0" borderId="1" xfId="1" applyNumberFormat="1" applyFont="1" applyBorder="1" applyAlignment="1" applyProtection="1">
      <alignment horizontal="center" vertical="center"/>
    </xf>
    <xf numFmtId="9" fontId="6" fillId="0" borderId="1" xfId="0" applyNumberFormat="1" applyFont="1" applyBorder="1" applyAlignment="1" applyProtection="1">
      <alignment horizontal="center" vertical="center"/>
    </xf>
    <xf numFmtId="9" fontId="6" fillId="0" borderId="9" xfId="0" applyNumberFormat="1" applyFont="1" applyBorder="1" applyAlignment="1" applyProtection="1">
      <alignment horizontal="center" vertical="center"/>
    </xf>
    <xf numFmtId="166" fontId="6" fillId="0" borderId="1" xfId="1" applyNumberFormat="1" applyFont="1" applyBorder="1" applyAlignment="1" applyProtection="1">
      <alignment horizontal="center" vertical="center"/>
    </xf>
    <xf numFmtId="167" fontId="6" fillId="0" borderId="1" xfId="0" applyNumberFormat="1" applyFont="1" applyBorder="1" applyAlignment="1" applyProtection="1">
      <alignment horizontal="center" vertical="center"/>
    </xf>
    <xf numFmtId="0" fontId="14" fillId="0" borderId="21" xfId="0" applyFont="1" applyBorder="1" applyAlignment="1" applyProtection="1">
      <alignment horizontal="center" vertical="center" wrapText="1"/>
    </xf>
    <xf numFmtId="0" fontId="14" fillId="0" borderId="7" xfId="0" applyFont="1" applyBorder="1" applyAlignment="1" applyProtection="1">
      <alignment horizontal="center" vertical="center" wrapText="1"/>
    </xf>
    <xf numFmtId="0" fontId="11" fillId="0" borderId="7" xfId="0" applyFont="1" applyBorder="1" applyAlignment="1" applyProtection="1">
      <alignment vertical="center" wrapText="1"/>
      <protection locked="0"/>
    </xf>
    <xf numFmtId="0" fontId="6" fillId="0" borderId="1" xfId="0" applyFont="1" applyBorder="1" applyAlignment="1" applyProtection="1">
      <alignment vertical="center"/>
    </xf>
    <xf numFmtId="0" fontId="6" fillId="0" borderId="22" xfId="0" applyFont="1" applyBorder="1" applyAlignment="1" applyProtection="1">
      <alignment vertical="center"/>
    </xf>
    <xf numFmtId="164" fontId="6" fillId="0" borderId="9" xfId="0" applyNumberFormat="1" applyFont="1" applyBorder="1" applyAlignment="1" applyProtection="1">
      <alignment vertical="center"/>
    </xf>
    <xf numFmtId="164" fontId="6" fillId="0" borderId="9" xfId="1" applyNumberFormat="1" applyFont="1" applyBorder="1" applyAlignment="1" applyProtection="1">
      <alignment horizontal="center" vertical="center"/>
    </xf>
    <xf numFmtId="9" fontId="6" fillId="0" borderId="12" xfId="2" applyFont="1" applyBorder="1" applyAlignment="1" applyProtection="1">
      <alignment horizontal="center" vertical="center"/>
    </xf>
    <xf numFmtId="9" fontId="7" fillId="2" borderId="1" xfId="2" applyFont="1" applyFill="1" applyBorder="1" applyAlignment="1" applyProtection="1">
      <alignment horizontal="center" vertical="center"/>
    </xf>
    <xf numFmtId="0" fontId="6" fillId="0" borderId="0" xfId="0" applyFont="1" applyFill="1" applyAlignment="1" applyProtection="1">
      <alignment vertical="center"/>
    </xf>
    <xf numFmtId="164" fontId="6" fillId="0" borderId="1" xfId="1" applyNumberFormat="1" applyFont="1" applyFill="1" applyBorder="1" applyAlignment="1" applyProtection="1">
      <alignment horizontal="center" vertical="center"/>
    </xf>
    <xf numFmtId="164" fontId="6" fillId="0" borderId="12" xfId="1" applyNumberFormat="1" applyFont="1" applyFill="1" applyBorder="1" applyAlignment="1" applyProtection="1">
      <alignment horizontal="center" vertical="center"/>
    </xf>
    <xf numFmtId="0" fontId="3" fillId="0" borderId="0" xfId="0" applyFont="1"/>
    <xf numFmtId="0" fontId="1" fillId="0" borderId="0" xfId="0" applyFont="1"/>
    <xf numFmtId="0" fontId="20" fillId="0" borderId="1" xfId="0" applyFont="1" applyBorder="1" applyAlignment="1" applyProtection="1">
      <alignment vertical="center"/>
      <protection locked="0"/>
    </xf>
    <xf numFmtId="0" fontId="5" fillId="0" borderId="0" xfId="0" applyFont="1" applyAlignment="1" applyProtection="1">
      <alignment horizontal="center" vertical="center"/>
    </xf>
    <xf numFmtId="0" fontId="6" fillId="0" borderId="0" xfId="0" applyFont="1" applyAlignment="1" applyProtection="1">
      <alignment vertical="center"/>
    </xf>
    <xf numFmtId="0" fontId="9" fillId="4" borderId="1" xfId="0" applyFont="1" applyFill="1" applyBorder="1" applyAlignment="1" applyProtection="1">
      <alignment horizontal="center" vertical="center"/>
    </xf>
    <xf numFmtId="0" fontId="10" fillId="0" borderId="1" xfId="0" applyFont="1" applyBorder="1" applyAlignment="1" applyProtection="1"/>
    <xf numFmtId="0" fontId="20" fillId="0" borderId="12" xfId="0" applyFont="1" applyBorder="1" applyAlignment="1" applyProtection="1">
      <alignment vertical="center" readingOrder="1"/>
      <protection locked="0"/>
    </xf>
    <xf numFmtId="0" fontId="20" fillId="0" borderId="9" xfId="0" applyFont="1" applyBorder="1" applyAlignment="1" applyProtection="1">
      <alignment vertical="center" readingOrder="1"/>
      <protection locked="0"/>
    </xf>
    <xf numFmtId="0" fontId="9" fillId="4" borderId="26" xfId="0" applyFont="1" applyFill="1" applyBorder="1" applyAlignment="1" applyProtection="1">
      <alignment horizontal="center" vertical="center"/>
    </xf>
    <xf numFmtId="0" fontId="9" fillId="4" borderId="27" xfId="0" applyFont="1" applyFill="1" applyBorder="1" applyAlignment="1" applyProtection="1">
      <alignment horizontal="center" vertical="center"/>
    </xf>
    <xf numFmtId="0" fontId="9" fillId="4" borderId="28" xfId="0" applyFont="1" applyFill="1" applyBorder="1" applyAlignment="1" applyProtection="1">
      <alignment horizontal="center" vertical="center"/>
    </xf>
    <xf numFmtId="0" fontId="7" fillId="2" borderId="14" xfId="0" applyFont="1" applyFill="1" applyBorder="1" applyAlignment="1" applyProtection="1">
      <alignment horizontal="center" vertical="center"/>
    </xf>
    <xf numFmtId="0" fontId="6" fillId="0" borderId="15" xfId="0" applyFont="1" applyBorder="1" applyAlignment="1" applyProtection="1">
      <alignment horizontal="center" vertical="center"/>
    </xf>
    <xf numFmtId="0" fontId="7" fillId="2" borderId="12" xfId="0" applyFont="1" applyFill="1" applyBorder="1" applyAlignment="1" applyProtection="1">
      <alignment horizontal="center" vertical="center"/>
    </xf>
    <xf numFmtId="0" fontId="6" fillId="0" borderId="9" xfId="0" applyFont="1" applyBorder="1" applyAlignment="1" applyProtection="1">
      <alignment horizontal="center" vertical="center"/>
    </xf>
    <xf numFmtId="0" fontId="7" fillId="2" borderId="26" xfId="0" applyFont="1" applyFill="1" applyBorder="1" applyAlignment="1" applyProtection="1">
      <alignment horizontal="center" vertical="center"/>
    </xf>
    <xf numFmtId="0" fontId="7" fillId="2" borderId="27" xfId="0" applyFont="1" applyFill="1" applyBorder="1" applyAlignment="1" applyProtection="1">
      <alignment horizontal="center" vertical="center"/>
    </xf>
    <xf numFmtId="0" fontId="7" fillId="2" borderId="28" xfId="0" applyFont="1" applyFill="1" applyBorder="1" applyAlignment="1" applyProtection="1">
      <alignment horizontal="center" vertical="center"/>
    </xf>
    <xf numFmtId="0" fontId="21" fillId="2" borderId="14" xfId="0" applyFont="1" applyFill="1" applyBorder="1" applyAlignment="1" applyProtection="1">
      <alignment horizontal="center" vertical="center" wrapText="1"/>
    </xf>
    <xf numFmtId="0" fontId="22" fillId="0" borderId="15" xfId="0" applyFont="1" applyBorder="1" applyAlignment="1" applyProtection="1">
      <alignment horizontal="center" vertical="center" wrapText="1"/>
    </xf>
    <xf numFmtId="0" fontId="21" fillId="2" borderId="14" xfId="0" applyFont="1" applyFill="1" applyBorder="1" applyAlignment="1" applyProtection="1">
      <alignment horizontal="center" vertical="center"/>
    </xf>
    <xf numFmtId="0" fontId="22" fillId="0" borderId="15" xfId="0" applyFont="1" applyBorder="1" applyAlignment="1" applyProtection="1">
      <alignment horizontal="center" vertical="center"/>
    </xf>
    <xf numFmtId="0" fontId="22" fillId="0" borderId="22" xfId="0" applyFont="1" applyBorder="1" applyAlignment="1" applyProtection="1">
      <alignment horizontal="center" vertical="center" wrapText="1"/>
    </xf>
    <xf numFmtId="0" fontId="17" fillId="0" borderId="22" xfId="0" applyFont="1" applyBorder="1" applyAlignment="1" applyProtection="1">
      <alignment horizontal="center" vertical="center" wrapText="1"/>
      <protection locked="0"/>
    </xf>
    <xf numFmtId="0" fontId="17" fillId="0" borderId="23" xfId="0" applyFont="1" applyBorder="1" applyAlignment="1" applyProtection="1">
      <alignment horizontal="center" vertical="center" wrapText="1"/>
      <protection locked="0"/>
    </xf>
    <xf numFmtId="0" fontId="17" fillId="0" borderId="24" xfId="0" applyFont="1" applyBorder="1" applyAlignment="1" applyProtection="1">
      <alignment horizontal="center" vertical="center" wrapText="1"/>
      <protection locked="0"/>
    </xf>
    <xf numFmtId="0" fontId="17" fillId="0" borderId="33" xfId="0" applyFont="1" applyBorder="1" applyAlignment="1" applyProtection="1">
      <alignment horizontal="center" vertical="center" wrapText="1"/>
      <protection locked="0"/>
    </xf>
    <xf numFmtId="0" fontId="17" fillId="0" borderId="29" xfId="0" applyFont="1" applyBorder="1" applyAlignment="1" applyProtection="1">
      <alignment horizontal="left" vertical="top" wrapText="1" readingOrder="1"/>
      <protection locked="0"/>
    </xf>
    <xf numFmtId="0" fontId="18" fillId="0" borderId="29" xfId="0" applyFont="1" applyBorder="1" applyProtection="1">
      <protection locked="0"/>
    </xf>
    <xf numFmtId="0" fontId="18" fillId="0" borderId="21" xfId="0" applyFont="1" applyBorder="1" applyProtection="1">
      <protection locked="0"/>
    </xf>
    <xf numFmtId="0" fontId="17" fillId="0" borderId="34" xfId="0" applyFont="1" applyBorder="1" applyAlignment="1" applyProtection="1">
      <alignment horizontal="center" vertical="center" wrapText="1"/>
      <protection locked="0"/>
    </xf>
    <xf numFmtId="0" fontId="17" fillId="0" borderId="35" xfId="0" applyFont="1" applyBorder="1" applyAlignment="1" applyProtection="1">
      <alignment horizontal="center" vertical="center" wrapText="1"/>
      <protection locked="0"/>
    </xf>
    <xf numFmtId="0" fontId="17" fillId="0" borderId="36" xfId="0" applyFont="1" applyBorder="1" applyAlignment="1" applyProtection="1">
      <alignment horizontal="center" vertical="center" wrapText="1"/>
      <protection locked="0"/>
    </xf>
    <xf numFmtId="0" fontId="24" fillId="0" borderId="34" xfId="0" applyFont="1" applyBorder="1" applyAlignment="1" applyProtection="1">
      <alignment horizontal="center" vertical="center" wrapText="1"/>
      <protection locked="0"/>
    </xf>
    <xf numFmtId="0" fontId="24" fillId="0" borderId="35" xfId="0" applyFont="1" applyBorder="1" applyAlignment="1" applyProtection="1">
      <alignment horizontal="center" vertical="center" wrapText="1"/>
      <protection locked="0"/>
    </xf>
    <xf numFmtId="0" fontId="24" fillId="0" borderId="36" xfId="0" applyFont="1" applyBorder="1" applyAlignment="1" applyProtection="1">
      <alignment horizontal="center" vertical="center" wrapText="1"/>
      <protection locked="0"/>
    </xf>
    <xf numFmtId="0" fontId="24" fillId="0" borderId="24" xfId="0" applyFont="1" applyBorder="1" applyAlignment="1" applyProtection="1">
      <alignment horizontal="center" vertical="center" wrapText="1"/>
      <protection locked="0"/>
    </xf>
    <xf numFmtId="0" fontId="24" fillId="0" borderId="33" xfId="0" applyFont="1" applyBorder="1" applyAlignment="1" applyProtection="1">
      <alignment horizontal="center" vertical="center" wrapText="1"/>
      <protection locked="0"/>
    </xf>
    <xf numFmtId="0" fontId="8" fillId="0" borderId="29" xfId="0" applyFont="1" applyBorder="1" applyAlignment="1" applyProtection="1">
      <alignment horizontal="center" vertical="center" wrapText="1"/>
    </xf>
    <xf numFmtId="0" fontId="6" fillId="0" borderId="29" xfId="0" applyFont="1" applyBorder="1" applyProtection="1"/>
    <xf numFmtId="0" fontId="6" fillId="0" borderId="21" xfId="0" applyFont="1" applyBorder="1" applyProtection="1"/>
    <xf numFmtId="0" fontId="16" fillId="4" borderId="24" xfId="0" applyFont="1" applyFill="1" applyBorder="1" applyAlignment="1" applyProtection="1">
      <alignment horizontal="center" vertical="center"/>
    </xf>
    <xf numFmtId="0" fontId="16" fillId="4" borderId="0" xfId="0" applyFont="1" applyFill="1" applyBorder="1" applyAlignment="1" applyProtection="1">
      <alignment horizontal="center" vertical="center"/>
    </xf>
    <xf numFmtId="0" fontId="24" fillId="0" borderId="30" xfId="0" applyFont="1" applyBorder="1" applyAlignment="1" applyProtection="1">
      <alignment horizontal="center" vertical="center" wrapText="1"/>
      <protection locked="0"/>
    </xf>
    <xf numFmtId="0" fontId="24" fillId="0" borderId="25" xfId="0" applyFont="1" applyBorder="1" applyAlignment="1" applyProtection="1">
      <alignment horizontal="center" vertical="center" wrapText="1"/>
      <protection locked="0"/>
    </xf>
    <xf numFmtId="0" fontId="15" fillId="2" borderId="31" xfId="0" applyFont="1" applyFill="1" applyBorder="1" applyAlignment="1" applyProtection="1">
      <alignment horizontal="center" vertical="center" wrapText="1"/>
    </xf>
    <xf numFmtId="0" fontId="15" fillId="2" borderId="32" xfId="0" applyFont="1" applyFill="1" applyBorder="1" applyAlignment="1" applyProtection="1">
      <alignment horizontal="center" vertical="center" wrapText="1"/>
    </xf>
    <xf numFmtId="0" fontId="24" fillId="0" borderId="22" xfId="0" applyFont="1" applyBorder="1" applyAlignment="1" applyProtection="1">
      <alignment horizontal="center" vertical="center" wrapText="1"/>
      <protection locked="0"/>
    </xf>
    <xf numFmtId="0" fontId="24" fillId="0" borderId="23" xfId="0" applyFont="1" applyBorder="1" applyAlignment="1" applyProtection="1">
      <alignment horizontal="center" vertical="center" wrapText="1"/>
      <protection locked="0"/>
    </xf>
    <xf numFmtId="0" fontId="17" fillId="0" borderId="30" xfId="0" applyFont="1" applyBorder="1" applyAlignment="1" applyProtection="1">
      <alignment horizontal="center" vertical="center" wrapText="1"/>
      <protection locked="0"/>
    </xf>
    <xf numFmtId="0" fontId="24" fillId="0" borderId="37" xfId="0" applyFont="1" applyBorder="1" applyAlignment="1" applyProtection="1">
      <alignment horizontal="center" vertical="center" wrapText="1"/>
      <protection locked="0"/>
    </xf>
    <xf numFmtId="0" fontId="24" fillId="0" borderId="38" xfId="0" applyFont="1" applyBorder="1" applyAlignment="1" applyProtection="1">
      <alignment horizontal="center" vertical="center" wrapText="1"/>
      <protection locked="0"/>
    </xf>
    <xf numFmtId="0" fontId="24" fillId="0" borderId="39" xfId="0" applyFont="1" applyBorder="1" applyAlignment="1" applyProtection="1">
      <alignment horizontal="center" vertical="center" wrapText="1"/>
      <protection locked="0"/>
    </xf>
    <xf numFmtId="0" fontId="24" fillId="0" borderId="40" xfId="0" applyFont="1" applyBorder="1" applyAlignment="1" applyProtection="1">
      <alignment horizontal="center" vertical="center" wrapText="1"/>
      <protection locked="0"/>
    </xf>
    <xf numFmtId="0" fontId="17" fillId="0" borderId="38" xfId="0" applyFont="1" applyBorder="1" applyAlignment="1" applyProtection="1">
      <alignment horizontal="center" vertical="center" wrapText="1"/>
      <protection locked="0"/>
    </xf>
    <xf numFmtId="0" fontId="17" fillId="0" borderId="39" xfId="0" applyFont="1" applyBorder="1" applyAlignment="1" applyProtection="1">
      <alignment horizontal="center" vertical="center" wrapText="1"/>
      <protection locked="0"/>
    </xf>
    <xf numFmtId="0" fontId="17" fillId="0" borderId="40" xfId="0" applyFont="1" applyBorder="1" applyAlignment="1" applyProtection="1">
      <alignment horizontal="center" vertical="center" wrapText="1"/>
      <protection locked="0"/>
    </xf>
    <xf numFmtId="0" fontId="17" fillId="0" borderId="37" xfId="0" applyFont="1" applyBorder="1" applyAlignment="1" applyProtection="1">
      <alignment horizontal="center" vertical="center" wrapText="1"/>
      <protection locked="0"/>
    </xf>
    <xf numFmtId="0" fontId="17" fillId="0" borderId="25" xfId="0" applyFont="1" applyBorder="1" applyAlignment="1" applyProtection="1">
      <alignment horizontal="center" vertical="center" wrapText="1"/>
      <protection locked="0"/>
    </xf>
    <xf numFmtId="0" fontId="14" fillId="2" borderId="31" xfId="0" applyFont="1" applyFill="1" applyBorder="1" applyAlignment="1" applyProtection="1">
      <alignment horizontal="center" vertical="center" wrapText="1"/>
    </xf>
    <xf numFmtId="0" fontId="14" fillId="2" borderId="19" xfId="0" applyFont="1" applyFill="1" applyBorder="1" applyAlignment="1" applyProtection="1">
      <alignment horizontal="center" vertical="center" wrapText="1"/>
    </xf>
    <xf numFmtId="0" fontId="19" fillId="0" borderId="29" xfId="0" applyFont="1" applyBorder="1" applyProtection="1">
      <protection locked="0"/>
    </xf>
    <xf numFmtId="0" fontId="19" fillId="0" borderId="21" xfId="0" applyFont="1" applyBorder="1" applyProtection="1">
      <protection locked="0"/>
    </xf>
    <xf numFmtId="0" fontId="16" fillId="4" borderId="0" xfId="0" applyFont="1" applyFill="1" applyAlignment="1" applyProtection="1">
      <alignment horizontal="center" vertical="center"/>
    </xf>
    <xf numFmtId="0" fontId="23" fillId="0" borderId="0" xfId="0" applyFont="1" applyAlignment="1">
      <alignment vertical="center"/>
    </xf>
    <xf numFmtId="0" fontId="0" fillId="0" borderId="31" xfId="0" applyBorder="1" applyAlignment="1">
      <alignment horizontal="center"/>
    </xf>
    <xf numFmtId="0" fontId="0" fillId="0" borderId="32" xfId="0" applyBorder="1" applyAlignment="1">
      <alignment horizontal="center"/>
    </xf>
    <xf numFmtId="0" fontId="3" fillId="0" borderId="31" xfId="0" applyFont="1" applyBorder="1" applyAlignment="1">
      <alignment horizontal="center"/>
    </xf>
    <xf numFmtId="0" fontId="25" fillId="0" borderId="0" xfId="0" applyFont="1" applyAlignment="1">
      <alignment horizontal="center"/>
    </xf>
    <xf numFmtId="0" fontId="0" fillId="0" borderId="0" xfId="0" applyAlignment="1">
      <alignment horizontal="center"/>
    </xf>
    <xf numFmtId="0" fontId="3" fillId="0" borderId="0" xfId="0" applyFont="1" applyAlignment="1">
      <alignment horizontal="center"/>
    </xf>
    <xf numFmtId="0" fontId="3" fillId="0" borderId="0" xfId="0" applyFont="1" applyAlignment="1">
      <alignment horizontal="left"/>
    </xf>
    <xf numFmtId="0" fontId="0" fillId="0" borderId="0" xfId="0" applyAlignment="1">
      <alignment horizontal="left"/>
    </xf>
    <xf numFmtId="0" fontId="1" fillId="0" borderId="0" xfId="0" applyFont="1" applyAlignment="1">
      <alignment horizontal="left"/>
    </xf>
  </cellXfs>
  <cellStyles count="3">
    <cellStyle name="Comma" xfId="1" builtinId="3"/>
    <cellStyle name="Normal" xfId="0" builtinId="0"/>
    <cellStyle name="Percent" xfId="2" builtinId="5"/>
  </cellStyles>
  <dxfs count="40">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s>
  <tableStyles count="0" defaultTableStyle="TableStyleMedium9"/>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990600</xdr:colOff>
      <xdr:row>11</xdr:row>
      <xdr:rowOff>38100</xdr:rowOff>
    </xdr:from>
    <xdr:to>
      <xdr:col>2</xdr:col>
      <xdr:colOff>2849880</xdr:colOff>
      <xdr:row>20</xdr:row>
      <xdr:rowOff>259080</xdr:rowOff>
    </xdr:to>
    <xdr:pic>
      <xdr:nvPicPr>
        <xdr:cNvPr id="2049" name="il_fi" descr="http://t3.gstatic.com/images?q=tbn:xxwfcruCylGovM:http://rheem-racing.com/assets/multimedia/2009/Rheem_Desktop_Helmet-20inch.jpg&amp;t=1"/>
        <xdr:cNvPicPr>
          <a:picLocks noChangeAspect="1" noChangeArrowheads="1"/>
        </xdr:cNvPicPr>
      </xdr:nvPicPr>
      <xdr:blipFill>
        <a:blip xmlns:r="http://schemas.openxmlformats.org/officeDocument/2006/relationships" r:embed="rId1"/>
        <a:srcRect/>
        <a:stretch>
          <a:fillRect/>
        </a:stretch>
      </xdr:blipFill>
      <xdr:spPr bwMode="auto">
        <a:xfrm>
          <a:off x="3116580" y="2948940"/>
          <a:ext cx="4594860" cy="268986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182880</xdr:colOff>
      <xdr:row>10</xdr:row>
      <xdr:rowOff>38100</xdr:rowOff>
    </xdr:from>
    <xdr:to>
      <xdr:col>6</xdr:col>
      <xdr:colOff>411480</xdr:colOff>
      <xdr:row>26</xdr:row>
      <xdr:rowOff>182880</xdr:rowOff>
    </xdr:to>
    <xdr:pic>
      <xdr:nvPicPr>
        <xdr:cNvPr id="3073" name="ctl00_middle_myProduct_rptZoom_ctl00_imgProductFull" descr="http://globalimageserver.com/default.aspx?maxw=500&amp;maxh=600&amp;id=77D9D3CE-B6AF-49D3-8197-DD8B60C8B5A5"/>
        <xdr:cNvPicPr>
          <a:picLocks noChangeAspect="1" noChangeArrowheads="1"/>
        </xdr:cNvPicPr>
      </xdr:nvPicPr>
      <xdr:blipFill>
        <a:blip xmlns:r="http://schemas.openxmlformats.org/officeDocument/2006/relationships" r:embed="rId1"/>
        <a:srcRect/>
        <a:stretch>
          <a:fillRect/>
        </a:stretch>
      </xdr:blipFill>
      <xdr:spPr bwMode="auto">
        <a:xfrm>
          <a:off x="3017520" y="2872740"/>
          <a:ext cx="2743200" cy="45339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sheetPr codeName="Sheet1" enableFormatConditionsCalculation="0">
    <pageSetUpPr fitToPage="1"/>
  </sheetPr>
  <dimension ref="A1:C25"/>
  <sheetViews>
    <sheetView showGridLines="0" zoomScale="96" zoomScaleNormal="96" workbookViewId="0">
      <selection activeCell="B8" sqref="B8:C8"/>
    </sheetView>
  </sheetViews>
  <sheetFormatPr defaultColWidth="27.75" defaultRowHeight="21.95" customHeight="1"/>
  <cols>
    <col min="1" max="1" width="25.375" style="45" customWidth="1"/>
    <col min="2" max="2" width="32.625" style="45" customWidth="1"/>
    <col min="3" max="3" width="68.875" style="45" customWidth="1"/>
    <col min="4" max="4" width="10.25" style="45" customWidth="1"/>
    <col min="5" max="16384" width="27.75" style="45"/>
  </cols>
  <sheetData>
    <row r="1" spans="1:3" ht="9.75" customHeight="1"/>
    <row r="2" spans="1:3" ht="33" customHeight="1">
      <c r="A2" s="82" t="str">
        <f>B5&amp;" TANKLESS BUSINESS PLAN"</f>
        <v>Southeast  TANKLESS BUSINESS PLAN</v>
      </c>
      <c r="B2" s="82"/>
      <c r="C2" s="83"/>
    </row>
    <row r="3" spans="1:3" ht="14.1" customHeight="1"/>
    <row r="4" spans="1:3" ht="21.95" customHeight="1">
      <c r="A4" s="84" t="s">
        <v>458</v>
      </c>
      <c r="B4" s="85"/>
      <c r="C4" s="85"/>
    </row>
    <row r="5" spans="1:3" ht="21.95" customHeight="1">
      <c r="A5" s="17" t="s">
        <v>452</v>
      </c>
      <c r="B5" s="86" t="s">
        <v>512</v>
      </c>
      <c r="C5" s="87"/>
    </row>
    <row r="6" spans="1:3" ht="21.95" customHeight="1">
      <c r="A6" s="17" t="s">
        <v>453</v>
      </c>
      <c r="B6" s="81" t="s">
        <v>513</v>
      </c>
      <c r="C6" s="81"/>
    </row>
    <row r="7" spans="1:3" ht="21.95" customHeight="1">
      <c r="A7" s="17" t="s">
        <v>454</v>
      </c>
      <c r="B7" s="81" t="s">
        <v>514</v>
      </c>
      <c r="C7" s="81"/>
    </row>
    <row r="8" spans="1:3" ht="21.95" customHeight="1">
      <c r="A8" s="17" t="s">
        <v>455</v>
      </c>
      <c r="B8" s="81" t="s">
        <v>515</v>
      </c>
      <c r="C8" s="81"/>
    </row>
    <row r="25" spans="2:2" ht="21.95" customHeight="1">
      <c r="B25" s="45" t="s">
        <v>0</v>
      </c>
    </row>
  </sheetData>
  <sheetProtection password="C504" sheet="1" objects="1" scenarios="1" selectLockedCells="1"/>
  <customSheetViews>
    <customSheetView guid="{61D3C401-9D0C-43BE-A110-F59DF9C43A02}" showPageBreaks="1" fitToPage="1" printArea="1">
      <selection activeCell="C2" sqref="C2"/>
      <pageMargins left="0.52" right="0.46" top="1" bottom="1" header="0.5" footer="0.5"/>
      <pageSetup scale="83" orientation="landscape" horizontalDpi="4294967292" verticalDpi="4294967292" r:id="rId1"/>
      <headerFooter>
        <oddHeader>&amp;L&amp;G&amp;RPrinted On &amp;D</oddHeader>
        <oddFooter>&amp;LCONFIDENTIAL&amp;R&amp;A –– &amp;F</oddFooter>
      </headerFooter>
    </customSheetView>
  </customSheetViews>
  <mergeCells count="6">
    <mergeCell ref="B8:C8"/>
    <mergeCell ref="A2:C2"/>
    <mergeCell ref="A4:C4"/>
    <mergeCell ref="B5:C5"/>
    <mergeCell ref="B6:C6"/>
    <mergeCell ref="B7:C7"/>
  </mergeCells>
  <phoneticPr fontId="2" type="noConversion"/>
  <conditionalFormatting sqref="B5:B8">
    <cfRule type="cellIs" dxfId="39" priority="1" stopIfTrue="1" operator="lessThan">
      <formula>1</formula>
    </cfRule>
  </conditionalFormatting>
  <pageMargins left="0.52" right="0.46" top="1" bottom="1" header="0.5" footer="0.5"/>
  <pageSetup scale="85" orientation="landscape" horizontalDpi="4294967292" verticalDpi="4294967292" r:id="rId2"/>
  <headerFooter>
    <oddHeader>&amp;L&amp;G&amp;RPrinted On &amp;D</oddHeader>
    <oddFooter>&amp;LCONFIDENTIAL&amp;R&amp;A –– &amp;F</oddFooter>
  </headerFooter>
  <drawing r:id="rId3"/>
  <legacyDrawingHF r:id="rId4"/>
</worksheet>
</file>

<file path=xl/worksheets/sheet10.xml><?xml version="1.0" encoding="utf-8"?>
<worksheet xmlns="http://schemas.openxmlformats.org/spreadsheetml/2006/main" xmlns:r="http://schemas.openxmlformats.org/officeDocument/2006/relationships">
  <sheetPr codeName="Sheet8" enableFormatConditionsCalculation="0">
    <pageSetUpPr fitToPage="1"/>
  </sheetPr>
  <dimension ref="A1:E18"/>
  <sheetViews>
    <sheetView workbookViewId="0">
      <selection sqref="A1:D17"/>
    </sheetView>
  </sheetViews>
  <sheetFormatPr defaultColWidth="10.625" defaultRowHeight="36.950000000000003" customHeight="1"/>
  <cols>
    <col min="1" max="1" width="1" style="45" customWidth="1"/>
    <col min="2" max="2" width="31" style="45" customWidth="1"/>
    <col min="3" max="3" width="19.125" style="45" customWidth="1"/>
    <col min="4" max="4" width="17" style="45" customWidth="1"/>
    <col min="5" max="5" width="1" style="45" customWidth="1"/>
    <col min="6" max="6" width="11.375" style="45" bestFit="1" customWidth="1"/>
    <col min="7" max="7" width="27" style="45" bestFit="1" customWidth="1"/>
    <col min="8" max="8" width="14.875" style="45" bestFit="1" customWidth="1"/>
    <col min="9" max="16384" width="10.625" style="45"/>
  </cols>
  <sheetData>
    <row r="1" spans="1:5" ht="6" customHeight="1">
      <c r="A1" s="53"/>
      <c r="B1" s="53"/>
      <c r="C1" s="53"/>
      <c r="D1" s="53"/>
      <c r="E1" s="53"/>
    </row>
    <row r="2" spans="1:5" ht="36.950000000000003" customHeight="1">
      <c r="A2" s="53"/>
      <c r="B2" s="82" t="str">
        <f>Information!A2</f>
        <v>Southeast  TANKLESS BUSINESS PLAN</v>
      </c>
      <c r="C2" s="82"/>
      <c r="D2" s="82"/>
      <c r="E2" s="53"/>
    </row>
    <row r="3" spans="1:5" ht="29.25" customHeight="1">
      <c r="A3" s="53"/>
      <c r="B3" s="143" t="str">
        <f>Information!B8&amp;" - SUMMARY"</f>
        <v>(G06) Spirit Group - SUMMARY</v>
      </c>
      <c r="C3" s="143"/>
      <c r="D3" s="144"/>
      <c r="E3" s="53"/>
    </row>
    <row r="4" spans="1:5" ht="16.5" customHeight="1">
      <c r="A4" s="53"/>
      <c r="E4" s="53"/>
    </row>
    <row r="5" spans="1:5" ht="26.1" customHeight="1">
      <c r="A5" s="53"/>
      <c r="B5" s="19" t="s">
        <v>480</v>
      </c>
      <c r="C5" s="19" t="s">
        <v>476</v>
      </c>
      <c r="D5" s="19" t="s">
        <v>478</v>
      </c>
      <c r="E5" s="53"/>
    </row>
    <row r="6" spans="1:5" ht="26.1" customHeight="1">
      <c r="A6" s="53"/>
      <c r="B6" s="24" t="s">
        <v>489</v>
      </c>
      <c r="C6" s="37">
        <f>'2012 Contractor Targets'!E255</f>
        <v>940</v>
      </c>
      <c r="D6" s="36">
        <f>IF(ISERROR(C6/$C$10),0,C6/$C$10)</f>
        <v>0.30829780255821582</v>
      </c>
      <c r="E6" s="53"/>
    </row>
    <row r="7" spans="1:5" ht="26.1" customHeight="1">
      <c r="A7" s="53"/>
      <c r="B7" s="24" t="s">
        <v>492</v>
      </c>
      <c r="C7" s="37">
        <f>'2012 Builder Targets'!E255</f>
        <v>474</v>
      </c>
      <c r="D7" s="36">
        <f>IF(ISERROR(C7/$C$10),0,C7/$C$10)</f>
        <v>0.15546080682190883</v>
      </c>
      <c r="E7" s="53"/>
    </row>
    <row r="8" spans="1:5" ht="26.1" customHeight="1">
      <c r="A8" s="53"/>
      <c r="B8" s="24" t="s">
        <v>490</v>
      </c>
      <c r="C8" s="37">
        <f>'2012 Commercial Targets'!E255</f>
        <v>620</v>
      </c>
      <c r="D8" s="36">
        <f>IF(ISERROR(C8/$C$10),0,C8/$C$10)</f>
        <v>0.20334535913414234</v>
      </c>
      <c r="E8" s="53"/>
    </row>
    <row r="9" spans="1:5" ht="26.1" customHeight="1" thickBot="1">
      <c r="A9" s="53"/>
      <c r="B9" s="38" t="s">
        <v>491</v>
      </c>
      <c r="C9" s="39">
        <f>'2012 Other Targets'!E255</f>
        <v>1015</v>
      </c>
      <c r="D9" s="40">
        <f>IF(ISERROR(C9/$C$10),0,C9/$C$10)</f>
        <v>0.33289603148573305</v>
      </c>
      <c r="E9" s="53"/>
    </row>
    <row r="10" spans="1:5" ht="26.1" customHeight="1" thickBot="1">
      <c r="A10" s="53"/>
      <c r="B10" s="47" t="s">
        <v>446</v>
      </c>
      <c r="C10" s="48">
        <f>SUM(C6:C9)</f>
        <v>3049</v>
      </c>
      <c r="D10" s="49">
        <f>IF(ISERROR(C10/$C$10),0,C10/$C$10)</f>
        <v>1</v>
      </c>
      <c r="E10" s="53"/>
    </row>
    <row r="11" spans="1:5" ht="26.1" customHeight="1">
      <c r="A11" s="53"/>
      <c r="B11" s="41" t="s">
        <v>511</v>
      </c>
      <c r="C11" s="42">
        <f>'Sales Projections'!I9</f>
        <v>899</v>
      </c>
      <c r="D11" s="43"/>
      <c r="E11" s="53"/>
    </row>
    <row r="12" spans="1:5" ht="24" customHeight="1" thickBot="1">
      <c r="A12" s="53"/>
      <c r="B12" s="38" t="s">
        <v>479</v>
      </c>
      <c r="C12" s="39">
        <f>C10-C11</f>
        <v>2150</v>
      </c>
      <c r="D12" s="50"/>
      <c r="E12" s="53"/>
    </row>
    <row r="13" spans="1:5" ht="33.75" customHeight="1" thickBot="1">
      <c r="A13" s="53"/>
      <c r="B13" s="47" t="s">
        <v>477</v>
      </c>
      <c r="C13" s="52">
        <f>IF(ISERROR(C11/C10),0,C11/C10)</f>
        <v>0.29485077074450639</v>
      </c>
      <c r="D13" s="51"/>
      <c r="E13" s="53"/>
    </row>
    <row r="14" spans="1:5" ht="13.5" customHeight="1">
      <c r="A14" s="53"/>
      <c r="B14" s="71"/>
      <c r="C14" s="71"/>
      <c r="D14" s="71"/>
      <c r="E14" s="53"/>
    </row>
    <row r="15" spans="1:5" ht="25.5">
      <c r="A15" s="53"/>
      <c r="B15" s="19" t="s">
        <v>496</v>
      </c>
      <c r="C15" s="19" t="s">
        <v>495</v>
      </c>
      <c r="D15" s="19"/>
      <c r="E15" s="53"/>
    </row>
    <row r="16" spans="1:5" ht="26.1" customHeight="1">
      <c r="A16" s="53"/>
      <c r="B16" s="24" t="s">
        <v>497</v>
      </c>
      <c r="C16" s="37">
        <f>'2012 Able to Convert'!E255</f>
        <v>50</v>
      </c>
      <c r="D16" s="36"/>
      <c r="E16" s="53"/>
    </row>
    <row r="17" spans="1:5" ht="23.25" customHeight="1">
      <c r="A17" s="53"/>
      <c r="B17" s="70" t="s">
        <v>498</v>
      </c>
      <c r="C17" s="37">
        <f>'2012 Unable to Convert'!E255</f>
        <v>100</v>
      </c>
      <c r="D17" s="70"/>
      <c r="E17" s="53"/>
    </row>
    <row r="18" spans="1:5" ht="6" customHeight="1">
      <c r="A18" s="53"/>
      <c r="B18" s="53"/>
      <c r="C18" s="53"/>
      <c r="D18" s="53"/>
      <c r="E18" s="53"/>
    </row>
  </sheetData>
  <sheetProtection password="C504" sheet="1" objects="1" scenarios="1" selectLockedCells="1"/>
  <customSheetViews>
    <customSheetView guid="{61D3C401-9D0C-43BE-A110-F59DF9C43A02}" scale="75" showPageBreaks="1" fitToPage="1" printArea="1" view="pageLayout">
      <selection activeCell="E9" sqref="E9"/>
      <pageMargins left="0.71685185185185185" right="0.46" top="1" bottom="1" header="0.5" footer="0.5"/>
      <pageSetup scale="79" orientation="landscape" horizontalDpi="4294967292" verticalDpi="4294967292" r:id="rId1"/>
      <headerFooter>
        <oddHeader>&amp;L&amp;G&amp;RPrinted On &amp;D</oddHeader>
        <oddFooter>&amp;LCONFIDENTIAL&amp;R&amp;A –– &amp;F</oddFooter>
      </headerFooter>
    </customSheetView>
  </customSheetViews>
  <mergeCells count="2">
    <mergeCell ref="B2:D2"/>
    <mergeCell ref="B3:D3"/>
  </mergeCells>
  <phoneticPr fontId="2" type="noConversion"/>
  <pageMargins left="2.1800000000000002" right="0.46" top="1.81" bottom="0.62" header="0.53" footer="0.27"/>
  <pageSetup orientation="landscape" horizontalDpi="4294967292" verticalDpi="4294967292" r:id="rId2"/>
  <headerFooter>
    <oddHeader>&amp;L&amp;G&amp;RPrinted On &amp;D</oddHeader>
    <oddFooter>&amp;LCONFIDENTIAL&amp;R&amp;A –– &amp;F</oddFooter>
  </headerFooter>
  <legacyDrawingHF r:id="rId3"/>
</worksheet>
</file>

<file path=xl/worksheets/sheet11.xml><?xml version="1.0" encoding="utf-8"?>
<worksheet xmlns="http://schemas.openxmlformats.org/spreadsheetml/2006/main" xmlns:r="http://schemas.openxmlformats.org/officeDocument/2006/relationships">
  <dimension ref="A4:H2322"/>
  <sheetViews>
    <sheetView topLeftCell="B2171" workbookViewId="0">
      <selection activeCell="H2201" sqref="H2201:H2203"/>
    </sheetView>
  </sheetViews>
  <sheetFormatPr defaultRowHeight="12.75" outlineLevelRow="2"/>
  <cols>
    <col min="1" max="1" width="23.75" bestFit="1" customWidth="1"/>
    <col min="2" max="2" width="43.75" bestFit="1" customWidth="1"/>
    <col min="3" max="3" width="29.125" customWidth="1"/>
    <col min="4" max="4" width="11" customWidth="1"/>
    <col min="5" max="5" width="14.875" style="5" customWidth="1"/>
  </cols>
  <sheetData>
    <row r="4" spans="1:5">
      <c r="A4" s="6" t="s">
        <v>3</v>
      </c>
      <c r="C4" s="6" t="s">
        <v>2</v>
      </c>
      <c r="D4" s="6" t="s">
        <v>4</v>
      </c>
      <c r="E4" s="7" t="s">
        <v>5</v>
      </c>
    </row>
    <row r="5" spans="1:5" hidden="1" outlineLevel="2">
      <c r="A5" t="s">
        <v>56</v>
      </c>
      <c r="B5" t="s">
        <v>57</v>
      </c>
      <c r="C5" s="8">
        <v>39448</v>
      </c>
      <c r="D5" t="s">
        <v>0</v>
      </c>
      <c r="E5" s="5">
        <v>53</v>
      </c>
    </row>
    <row r="6" spans="1:5" hidden="1" outlineLevel="2">
      <c r="A6" t="s">
        <v>56</v>
      </c>
      <c r="B6" t="s">
        <v>57</v>
      </c>
      <c r="C6" s="8">
        <v>39479</v>
      </c>
      <c r="D6" t="s">
        <v>0</v>
      </c>
      <c r="E6" s="5">
        <v>56</v>
      </c>
    </row>
    <row r="7" spans="1:5" hidden="1" outlineLevel="2">
      <c r="A7" t="s">
        <v>56</v>
      </c>
      <c r="B7" t="s">
        <v>57</v>
      </c>
      <c r="C7" s="8">
        <v>39508</v>
      </c>
      <c r="D7" t="s">
        <v>0</v>
      </c>
      <c r="E7" s="5">
        <v>93</v>
      </c>
    </row>
    <row r="8" spans="1:5" hidden="1" outlineLevel="2">
      <c r="A8" t="s">
        <v>56</v>
      </c>
      <c r="B8" t="s">
        <v>57</v>
      </c>
      <c r="C8" s="8">
        <v>39539</v>
      </c>
      <c r="D8" t="s">
        <v>0</v>
      </c>
      <c r="E8" s="5">
        <v>103</v>
      </c>
    </row>
    <row r="9" spans="1:5" hidden="1" outlineLevel="2">
      <c r="A9" t="s">
        <v>56</v>
      </c>
      <c r="B9" t="s">
        <v>57</v>
      </c>
      <c r="C9" s="8">
        <v>39569</v>
      </c>
      <c r="D9" t="s">
        <v>0</v>
      </c>
      <c r="E9" s="5">
        <v>96</v>
      </c>
    </row>
    <row r="10" spans="1:5" hidden="1" outlineLevel="2">
      <c r="A10" t="s">
        <v>56</v>
      </c>
      <c r="B10" t="s">
        <v>57</v>
      </c>
      <c r="C10" s="8">
        <v>39600</v>
      </c>
      <c r="D10" t="s">
        <v>0</v>
      </c>
      <c r="E10" s="5">
        <v>88</v>
      </c>
    </row>
    <row r="11" spans="1:5" hidden="1" outlineLevel="2">
      <c r="A11" t="s">
        <v>56</v>
      </c>
      <c r="B11" t="s">
        <v>57</v>
      </c>
      <c r="C11" s="8">
        <v>39630</v>
      </c>
      <c r="D11" t="s">
        <v>0</v>
      </c>
      <c r="E11" s="5">
        <v>43</v>
      </c>
    </row>
    <row r="12" spans="1:5" hidden="1" outlineLevel="2">
      <c r="A12" t="s">
        <v>56</v>
      </c>
      <c r="B12" t="s">
        <v>57</v>
      </c>
      <c r="C12" s="8">
        <v>39661</v>
      </c>
      <c r="D12" t="s">
        <v>0</v>
      </c>
      <c r="E12" s="5">
        <v>50</v>
      </c>
    </row>
    <row r="13" spans="1:5" hidden="1" outlineLevel="2">
      <c r="A13" t="s">
        <v>56</v>
      </c>
      <c r="B13" t="s">
        <v>57</v>
      </c>
      <c r="C13" s="8">
        <v>39692</v>
      </c>
      <c r="D13" t="s">
        <v>0</v>
      </c>
      <c r="E13" s="5">
        <v>35</v>
      </c>
    </row>
    <row r="14" spans="1:5" hidden="1" outlineLevel="2">
      <c r="A14" t="s">
        <v>56</v>
      </c>
      <c r="B14" t="s">
        <v>57</v>
      </c>
      <c r="C14" s="8">
        <v>39722</v>
      </c>
      <c r="D14" t="s">
        <v>0</v>
      </c>
      <c r="E14" s="5">
        <v>94</v>
      </c>
    </row>
    <row r="15" spans="1:5" hidden="1" outlineLevel="2">
      <c r="A15" t="s">
        <v>56</v>
      </c>
      <c r="B15" t="s">
        <v>57</v>
      </c>
      <c r="C15" s="8">
        <v>39753</v>
      </c>
      <c r="D15" t="s">
        <v>0</v>
      </c>
      <c r="E15" s="5">
        <v>15</v>
      </c>
    </row>
    <row r="16" spans="1:5" hidden="1" outlineLevel="2">
      <c r="A16" t="s">
        <v>56</v>
      </c>
      <c r="B16" t="s">
        <v>57</v>
      </c>
      <c r="C16" s="8">
        <v>39783</v>
      </c>
      <c r="D16" t="s">
        <v>0</v>
      </c>
      <c r="E16" s="5">
        <v>35</v>
      </c>
    </row>
    <row r="17" spans="1:5" outlineLevel="1" collapsed="1">
      <c r="A17" s="9" t="s">
        <v>299</v>
      </c>
      <c r="C17" s="8"/>
      <c r="E17" s="5">
        <f>SUBTOTAL(9,E5:E16)</f>
        <v>761</v>
      </c>
    </row>
    <row r="18" spans="1:5" hidden="1" outlineLevel="2">
      <c r="A18" t="s">
        <v>58</v>
      </c>
      <c r="B18" t="s">
        <v>59</v>
      </c>
      <c r="C18" s="8">
        <v>39448</v>
      </c>
      <c r="D18" t="s">
        <v>0</v>
      </c>
      <c r="E18" s="5">
        <v>26</v>
      </c>
    </row>
    <row r="19" spans="1:5" hidden="1" outlineLevel="2">
      <c r="A19" t="s">
        <v>58</v>
      </c>
      <c r="B19" t="s">
        <v>59</v>
      </c>
      <c r="C19" s="8">
        <v>39479</v>
      </c>
      <c r="D19" t="s">
        <v>0</v>
      </c>
      <c r="E19" s="5">
        <v>3</v>
      </c>
    </row>
    <row r="20" spans="1:5" hidden="1" outlineLevel="2">
      <c r="A20" t="s">
        <v>58</v>
      </c>
      <c r="B20" t="s">
        <v>59</v>
      </c>
      <c r="C20" s="8">
        <v>39508</v>
      </c>
      <c r="D20" t="s">
        <v>0</v>
      </c>
      <c r="E20" s="5">
        <v>5</v>
      </c>
    </row>
    <row r="21" spans="1:5" hidden="1" outlineLevel="2">
      <c r="A21" t="s">
        <v>58</v>
      </c>
      <c r="B21" t="s">
        <v>59</v>
      </c>
      <c r="C21" s="8">
        <v>39539</v>
      </c>
      <c r="D21" t="s">
        <v>0</v>
      </c>
      <c r="E21" s="5">
        <v>9</v>
      </c>
    </row>
    <row r="22" spans="1:5" hidden="1" outlineLevel="2">
      <c r="A22" t="s">
        <v>58</v>
      </c>
      <c r="B22" t="s">
        <v>59</v>
      </c>
      <c r="C22" s="8">
        <v>39569</v>
      </c>
      <c r="D22" t="s">
        <v>0</v>
      </c>
      <c r="E22" s="5">
        <v>15</v>
      </c>
    </row>
    <row r="23" spans="1:5" hidden="1" outlineLevel="2">
      <c r="A23" t="s">
        <v>58</v>
      </c>
      <c r="B23" t="s">
        <v>59</v>
      </c>
      <c r="C23" s="8">
        <v>39600</v>
      </c>
      <c r="D23" t="s">
        <v>0</v>
      </c>
      <c r="E23" s="5">
        <v>10</v>
      </c>
    </row>
    <row r="24" spans="1:5" hidden="1" outlineLevel="2">
      <c r="A24" t="s">
        <v>58</v>
      </c>
      <c r="B24" t="s">
        <v>59</v>
      </c>
      <c r="C24" s="8">
        <v>39630</v>
      </c>
      <c r="D24" t="s">
        <v>0</v>
      </c>
      <c r="E24" s="5">
        <v>6</v>
      </c>
    </row>
    <row r="25" spans="1:5" hidden="1" outlineLevel="2">
      <c r="A25" t="s">
        <v>58</v>
      </c>
      <c r="B25" t="s">
        <v>59</v>
      </c>
      <c r="C25" s="8">
        <v>39661</v>
      </c>
      <c r="D25" t="s">
        <v>0</v>
      </c>
      <c r="E25" s="5">
        <v>0</v>
      </c>
    </row>
    <row r="26" spans="1:5" hidden="1" outlineLevel="2">
      <c r="A26" t="s">
        <v>58</v>
      </c>
      <c r="B26" t="s">
        <v>59</v>
      </c>
      <c r="C26" s="8">
        <v>39692</v>
      </c>
      <c r="D26" t="s">
        <v>0</v>
      </c>
      <c r="E26" s="5">
        <v>14</v>
      </c>
    </row>
    <row r="27" spans="1:5" hidden="1" outlineLevel="2">
      <c r="A27" t="s">
        <v>58</v>
      </c>
      <c r="B27" t="s">
        <v>59</v>
      </c>
      <c r="C27" s="8">
        <v>39722</v>
      </c>
      <c r="D27" t="s">
        <v>0</v>
      </c>
      <c r="E27" s="5">
        <v>11</v>
      </c>
    </row>
    <row r="28" spans="1:5" hidden="1" outlineLevel="2">
      <c r="A28" t="s">
        <v>58</v>
      </c>
      <c r="B28" t="s">
        <v>59</v>
      </c>
      <c r="C28" s="8">
        <v>39753</v>
      </c>
      <c r="D28" t="s">
        <v>0</v>
      </c>
      <c r="E28" s="5">
        <v>14</v>
      </c>
    </row>
    <row r="29" spans="1:5" hidden="1" outlineLevel="2">
      <c r="A29" t="s">
        <v>58</v>
      </c>
      <c r="B29" t="s">
        <v>59</v>
      </c>
      <c r="C29" s="8">
        <v>39783</v>
      </c>
      <c r="D29" t="s">
        <v>0</v>
      </c>
      <c r="E29" s="5">
        <v>3</v>
      </c>
    </row>
    <row r="30" spans="1:5" outlineLevel="1" collapsed="1">
      <c r="A30" s="10" t="s">
        <v>300</v>
      </c>
      <c r="C30" s="8"/>
      <c r="E30" s="5">
        <f>SUBTOTAL(9,E18:E29)</f>
        <v>116</v>
      </c>
    </row>
    <row r="31" spans="1:5" hidden="1" outlineLevel="2">
      <c r="A31" t="s">
        <v>44</v>
      </c>
      <c r="B31" t="s">
        <v>45</v>
      </c>
      <c r="C31" s="8">
        <v>39448</v>
      </c>
      <c r="D31" t="s">
        <v>0</v>
      </c>
      <c r="E31" s="5">
        <v>78</v>
      </c>
    </row>
    <row r="32" spans="1:5" hidden="1" outlineLevel="2">
      <c r="A32" t="s">
        <v>44</v>
      </c>
      <c r="B32" t="s">
        <v>45</v>
      </c>
      <c r="C32" s="8">
        <v>39479</v>
      </c>
      <c r="D32" t="s">
        <v>0</v>
      </c>
      <c r="E32" s="5">
        <v>102</v>
      </c>
    </row>
    <row r="33" spans="1:5" hidden="1" outlineLevel="2">
      <c r="A33" t="s">
        <v>44</v>
      </c>
      <c r="B33" t="s">
        <v>45</v>
      </c>
      <c r="C33" s="8">
        <v>39508</v>
      </c>
      <c r="D33" t="s">
        <v>0</v>
      </c>
      <c r="E33" s="5">
        <v>97</v>
      </c>
    </row>
    <row r="34" spans="1:5" hidden="1" outlineLevel="2">
      <c r="A34" t="s">
        <v>44</v>
      </c>
      <c r="B34" t="s">
        <v>45</v>
      </c>
      <c r="C34" s="8">
        <v>39539</v>
      </c>
      <c r="D34" t="s">
        <v>0</v>
      </c>
      <c r="E34" s="5">
        <v>80</v>
      </c>
    </row>
    <row r="35" spans="1:5" hidden="1" outlineLevel="2">
      <c r="A35" t="s">
        <v>44</v>
      </c>
      <c r="B35" t="s">
        <v>45</v>
      </c>
      <c r="C35" s="8">
        <v>39569</v>
      </c>
      <c r="D35" t="s">
        <v>0</v>
      </c>
      <c r="E35" s="5">
        <v>105</v>
      </c>
    </row>
    <row r="36" spans="1:5" hidden="1" outlineLevel="2">
      <c r="A36" t="s">
        <v>44</v>
      </c>
      <c r="B36" t="s">
        <v>45</v>
      </c>
      <c r="C36" s="8">
        <v>39600</v>
      </c>
      <c r="D36" t="s">
        <v>0</v>
      </c>
      <c r="E36" s="5">
        <v>127</v>
      </c>
    </row>
    <row r="37" spans="1:5" hidden="1" outlineLevel="2">
      <c r="A37" t="s">
        <v>44</v>
      </c>
      <c r="B37" t="s">
        <v>45</v>
      </c>
      <c r="C37" s="8">
        <v>39630</v>
      </c>
      <c r="D37" t="s">
        <v>0</v>
      </c>
      <c r="E37" s="5">
        <v>63</v>
      </c>
    </row>
    <row r="38" spans="1:5" hidden="1" outlineLevel="2">
      <c r="A38" t="s">
        <v>44</v>
      </c>
      <c r="B38" t="s">
        <v>45</v>
      </c>
      <c r="C38" s="8">
        <v>39661</v>
      </c>
      <c r="D38" t="s">
        <v>0</v>
      </c>
      <c r="E38" s="5">
        <v>51</v>
      </c>
    </row>
    <row r="39" spans="1:5" hidden="1" outlineLevel="2">
      <c r="A39" t="s">
        <v>44</v>
      </c>
      <c r="B39" t="s">
        <v>45</v>
      </c>
      <c r="C39" s="8">
        <v>39692</v>
      </c>
      <c r="D39" t="s">
        <v>0</v>
      </c>
      <c r="E39" s="5">
        <v>30</v>
      </c>
    </row>
    <row r="40" spans="1:5" hidden="1" outlineLevel="2">
      <c r="A40" t="s">
        <v>44</v>
      </c>
      <c r="B40" t="s">
        <v>45</v>
      </c>
      <c r="C40" s="8">
        <v>39722</v>
      </c>
      <c r="D40" t="s">
        <v>0</v>
      </c>
      <c r="E40" s="5">
        <v>49</v>
      </c>
    </row>
    <row r="41" spans="1:5" hidden="1" outlineLevel="2">
      <c r="A41" t="s">
        <v>44</v>
      </c>
      <c r="B41" t="s">
        <v>45</v>
      </c>
      <c r="C41" s="8">
        <v>39753</v>
      </c>
      <c r="D41" t="s">
        <v>0</v>
      </c>
      <c r="E41" s="5">
        <v>59</v>
      </c>
    </row>
    <row r="42" spans="1:5" hidden="1" outlineLevel="2">
      <c r="A42" t="s">
        <v>44</v>
      </c>
      <c r="B42" t="s">
        <v>45</v>
      </c>
      <c r="C42" s="8">
        <v>39783</v>
      </c>
      <c r="D42" t="s">
        <v>0</v>
      </c>
      <c r="E42" s="5">
        <v>76</v>
      </c>
    </row>
    <row r="43" spans="1:5" outlineLevel="1" collapsed="1">
      <c r="A43" s="10" t="s">
        <v>301</v>
      </c>
      <c r="C43" s="8"/>
      <c r="E43" s="5">
        <f>SUBTOTAL(9,E31:E42)</f>
        <v>917</v>
      </c>
    </row>
    <row r="44" spans="1:5" hidden="1" outlineLevel="2">
      <c r="A44" t="s">
        <v>46</v>
      </c>
      <c r="B44" t="s">
        <v>47</v>
      </c>
      <c r="C44" s="8">
        <v>39448</v>
      </c>
      <c r="D44" t="s">
        <v>0</v>
      </c>
      <c r="E44" s="5">
        <v>12</v>
      </c>
    </row>
    <row r="45" spans="1:5" hidden="1" outlineLevel="2">
      <c r="A45" t="s">
        <v>46</v>
      </c>
      <c r="B45" t="s">
        <v>47</v>
      </c>
      <c r="C45" s="8">
        <v>39479</v>
      </c>
      <c r="D45" t="s">
        <v>0</v>
      </c>
      <c r="E45" s="5">
        <v>17</v>
      </c>
    </row>
    <row r="46" spans="1:5" hidden="1" outlineLevel="2">
      <c r="A46" t="s">
        <v>46</v>
      </c>
      <c r="B46" t="s">
        <v>47</v>
      </c>
      <c r="C46" s="8">
        <v>39508</v>
      </c>
      <c r="D46" t="s">
        <v>0</v>
      </c>
      <c r="E46" s="5">
        <v>16</v>
      </c>
    </row>
    <row r="47" spans="1:5" hidden="1" outlineLevel="2">
      <c r="A47" t="s">
        <v>46</v>
      </c>
      <c r="B47" t="s">
        <v>47</v>
      </c>
      <c r="C47" s="8">
        <v>39539</v>
      </c>
      <c r="D47" t="s">
        <v>0</v>
      </c>
      <c r="E47" s="5">
        <v>36</v>
      </c>
    </row>
    <row r="48" spans="1:5" hidden="1" outlineLevel="2">
      <c r="A48" t="s">
        <v>46</v>
      </c>
      <c r="B48" t="s">
        <v>47</v>
      </c>
      <c r="C48" s="8">
        <v>39569</v>
      </c>
      <c r="D48" t="s">
        <v>0</v>
      </c>
      <c r="E48" s="5">
        <v>23</v>
      </c>
    </row>
    <row r="49" spans="1:5" hidden="1" outlineLevel="2">
      <c r="A49" t="s">
        <v>46</v>
      </c>
      <c r="B49" t="s">
        <v>47</v>
      </c>
      <c r="C49" s="8">
        <v>39600</v>
      </c>
      <c r="D49" t="s">
        <v>0</v>
      </c>
      <c r="E49" s="5">
        <v>34</v>
      </c>
    </row>
    <row r="50" spans="1:5" hidden="1" outlineLevel="2">
      <c r="A50" t="s">
        <v>46</v>
      </c>
      <c r="B50" t="s">
        <v>47</v>
      </c>
      <c r="C50" s="8">
        <v>39630</v>
      </c>
      <c r="D50" t="s">
        <v>0</v>
      </c>
      <c r="E50" s="5">
        <v>18</v>
      </c>
    </row>
    <row r="51" spans="1:5" hidden="1" outlineLevel="2">
      <c r="A51" t="s">
        <v>46</v>
      </c>
      <c r="B51" t="s">
        <v>47</v>
      </c>
      <c r="C51" s="8">
        <v>39661</v>
      </c>
      <c r="D51" t="s">
        <v>0</v>
      </c>
      <c r="E51" s="5">
        <v>7</v>
      </c>
    </row>
    <row r="52" spans="1:5" hidden="1" outlineLevel="2">
      <c r="A52" t="s">
        <v>46</v>
      </c>
      <c r="B52" t="s">
        <v>47</v>
      </c>
      <c r="C52" s="8">
        <v>39692</v>
      </c>
      <c r="D52" t="s">
        <v>0</v>
      </c>
      <c r="E52" s="5">
        <v>9</v>
      </c>
    </row>
    <row r="53" spans="1:5" hidden="1" outlineLevel="2">
      <c r="A53" t="s">
        <v>46</v>
      </c>
      <c r="B53" t="s">
        <v>47</v>
      </c>
      <c r="C53" s="8">
        <v>39722</v>
      </c>
      <c r="D53" t="s">
        <v>0</v>
      </c>
      <c r="E53" s="5">
        <v>1</v>
      </c>
    </row>
    <row r="54" spans="1:5" hidden="1" outlineLevel="2">
      <c r="A54" t="s">
        <v>46</v>
      </c>
      <c r="B54" t="s">
        <v>47</v>
      </c>
      <c r="C54" s="8">
        <v>39753</v>
      </c>
      <c r="D54" t="s">
        <v>0</v>
      </c>
      <c r="E54" s="5">
        <v>7</v>
      </c>
    </row>
    <row r="55" spans="1:5" hidden="1" outlineLevel="2">
      <c r="A55" t="s">
        <v>46</v>
      </c>
      <c r="B55" t="s">
        <v>47</v>
      </c>
      <c r="C55" s="8">
        <v>39783</v>
      </c>
      <c r="D55" t="s">
        <v>0</v>
      </c>
      <c r="E55" s="5">
        <v>16</v>
      </c>
    </row>
    <row r="56" spans="1:5" outlineLevel="1" collapsed="1">
      <c r="A56" s="10" t="s">
        <v>302</v>
      </c>
      <c r="C56" s="8"/>
      <c r="E56" s="5">
        <f>SUBTOTAL(9,E44:E55)</f>
        <v>196</v>
      </c>
    </row>
    <row r="57" spans="1:5" hidden="1" outlineLevel="2">
      <c r="A57" t="s">
        <v>48</v>
      </c>
      <c r="B57" t="s">
        <v>49</v>
      </c>
      <c r="C57" s="8">
        <v>39448</v>
      </c>
      <c r="D57" t="s">
        <v>0</v>
      </c>
      <c r="E57" s="5">
        <v>25</v>
      </c>
    </row>
    <row r="58" spans="1:5" hidden="1" outlineLevel="2">
      <c r="A58" t="s">
        <v>48</v>
      </c>
      <c r="B58" t="s">
        <v>49</v>
      </c>
      <c r="C58" s="8">
        <v>39479</v>
      </c>
      <c r="D58" t="s">
        <v>0</v>
      </c>
      <c r="E58" s="5">
        <v>42</v>
      </c>
    </row>
    <row r="59" spans="1:5" hidden="1" outlineLevel="2">
      <c r="A59" t="s">
        <v>48</v>
      </c>
      <c r="B59" t="s">
        <v>49</v>
      </c>
      <c r="C59" s="8">
        <v>39508</v>
      </c>
      <c r="D59" t="s">
        <v>0</v>
      </c>
      <c r="E59" s="5">
        <v>41</v>
      </c>
    </row>
    <row r="60" spans="1:5" hidden="1" outlineLevel="2">
      <c r="A60" t="s">
        <v>48</v>
      </c>
      <c r="B60" t="s">
        <v>49</v>
      </c>
      <c r="C60" s="8">
        <v>39539</v>
      </c>
      <c r="D60" t="s">
        <v>0</v>
      </c>
      <c r="E60" s="5">
        <v>34</v>
      </c>
    </row>
    <row r="61" spans="1:5" hidden="1" outlineLevel="2">
      <c r="A61" t="s">
        <v>48</v>
      </c>
      <c r="B61" t="s">
        <v>49</v>
      </c>
      <c r="C61" s="8">
        <v>39569</v>
      </c>
      <c r="D61" t="s">
        <v>0</v>
      </c>
      <c r="E61" s="5">
        <v>53</v>
      </c>
    </row>
    <row r="62" spans="1:5" hidden="1" outlineLevel="2">
      <c r="A62" t="s">
        <v>48</v>
      </c>
      <c r="B62" t="s">
        <v>49</v>
      </c>
      <c r="C62" s="8">
        <v>39600</v>
      </c>
      <c r="D62" t="s">
        <v>0</v>
      </c>
      <c r="E62" s="5">
        <v>68</v>
      </c>
    </row>
    <row r="63" spans="1:5" hidden="1" outlineLevel="2">
      <c r="A63" t="s">
        <v>48</v>
      </c>
      <c r="B63" t="s">
        <v>49</v>
      </c>
      <c r="C63" s="8">
        <v>39630</v>
      </c>
      <c r="D63" t="s">
        <v>0</v>
      </c>
      <c r="E63" s="5">
        <v>36</v>
      </c>
    </row>
    <row r="64" spans="1:5" hidden="1" outlineLevel="2">
      <c r="A64" t="s">
        <v>48</v>
      </c>
      <c r="B64" t="s">
        <v>49</v>
      </c>
      <c r="C64" s="8">
        <v>39661</v>
      </c>
      <c r="D64" t="s">
        <v>0</v>
      </c>
      <c r="E64" s="5">
        <v>29</v>
      </c>
    </row>
    <row r="65" spans="1:5" hidden="1" outlineLevel="2">
      <c r="A65" t="s">
        <v>48</v>
      </c>
      <c r="B65" t="s">
        <v>49</v>
      </c>
      <c r="C65" s="8">
        <v>39692</v>
      </c>
      <c r="D65" t="s">
        <v>0</v>
      </c>
      <c r="E65" s="5">
        <v>33</v>
      </c>
    </row>
    <row r="66" spans="1:5" hidden="1" outlineLevel="2">
      <c r="A66" t="s">
        <v>48</v>
      </c>
      <c r="B66" t="s">
        <v>49</v>
      </c>
      <c r="C66" s="8">
        <v>39722</v>
      </c>
      <c r="D66" t="s">
        <v>0</v>
      </c>
      <c r="E66" s="5">
        <v>29</v>
      </c>
    </row>
    <row r="67" spans="1:5" hidden="1" outlineLevel="2">
      <c r="A67" t="s">
        <v>48</v>
      </c>
      <c r="B67" t="s">
        <v>49</v>
      </c>
      <c r="C67" s="8">
        <v>39753</v>
      </c>
      <c r="D67" t="s">
        <v>0</v>
      </c>
      <c r="E67" s="5">
        <v>15</v>
      </c>
    </row>
    <row r="68" spans="1:5" hidden="1" outlineLevel="2">
      <c r="A68" t="s">
        <v>48</v>
      </c>
      <c r="B68" t="s">
        <v>49</v>
      </c>
      <c r="C68" s="8">
        <v>39783</v>
      </c>
      <c r="D68" t="s">
        <v>0</v>
      </c>
      <c r="E68" s="5">
        <v>26</v>
      </c>
    </row>
    <row r="69" spans="1:5" outlineLevel="1" collapsed="1">
      <c r="A69" s="10" t="s">
        <v>303</v>
      </c>
      <c r="C69" s="8"/>
      <c r="E69" s="5">
        <f>SUBTOTAL(9,E57:E68)</f>
        <v>431</v>
      </c>
    </row>
    <row r="70" spans="1:5" hidden="1" outlineLevel="2">
      <c r="A70" t="s">
        <v>50</v>
      </c>
      <c r="B70" t="s">
        <v>51</v>
      </c>
      <c r="C70" s="8">
        <v>39448</v>
      </c>
      <c r="D70" t="s">
        <v>0</v>
      </c>
      <c r="E70" s="5">
        <v>4</v>
      </c>
    </row>
    <row r="71" spans="1:5" hidden="1" outlineLevel="2">
      <c r="A71" t="s">
        <v>50</v>
      </c>
      <c r="B71" t="s">
        <v>51</v>
      </c>
      <c r="C71" s="8">
        <v>39479</v>
      </c>
      <c r="D71" t="s">
        <v>0</v>
      </c>
      <c r="E71" s="5">
        <v>7</v>
      </c>
    </row>
    <row r="72" spans="1:5" hidden="1" outlineLevel="2">
      <c r="A72" t="s">
        <v>50</v>
      </c>
      <c r="B72" t="s">
        <v>51</v>
      </c>
      <c r="C72" s="8">
        <v>39508</v>
      </c>
      <c r="D72" t="s">
        <v>0</v>
      </c>
      <c r="E72" s="5">
        <v>22</v>
      </c>
    </row>
    <row r="73" spans="1:5" hidden="1" outlineLevel="2">
      <c r="A73" t="s">
        <v>50</v>
      </c>
      <c r="B73" t="s">
        <v>51</v>
      </c>
      <c r="C73" s="8">
        <v>39539</v>
      </c>
      <c r="D73" t="s">
        <v>0</v>
      </c>
      <c r="E73" s="5">
        <v>17</v>
      </c>
    </row>
    <row r="74" spans="1:5" hidden="1" outlineLevel="2">
      <c r="A74" t="s">
        <v>50</v>
      </c>
      <c r="B74" t="s">
        <v>51</v>
      </c>
      <c r="C74" s="8">
        <v>39569</v>
      </c>
      <c r="D74" t="s">
        <v>0</v>
      </c>
      <c r="E74" s="5">
        <v>11</v>
      </c>
    </row>
    <row r="75" spans="1:5" hidden="1" outlineLevel="2">
      <c r="A75" t="s">
        <v>50</v>
      </c>
      <c r="B75" t="s">
        <v>51</v>
      </c>
      <c r="C75" s="8">
        <v>39600</v>
      </c>
      <c r="D75" t="s">
        <v>0</v>
      </c>
      <c r="E75" s="5">
        <v>8</v>
      </c>
    </row>
    <row r="76" spans="1:5" hidden="1" outlineLevel="2">
      <c r="A76" t="s">
        <v>50</v>
      </c>
      <c r="B76" t="s">
        <v>51</v>
      </c>
      <c r="C76" s="8">
        <v>39630</v>
      </c>
      <c r="D76" t="s">
        <v>0</v>
      </c>
      <c r="E76" s="5">
        <v>6</v>
      </c>
    </row>
    <row r="77" spans="1:5" hidden="1" outlineLevel="2">
      <c r="A77" t="s">
        <v>50</v>
      </c>
      <c r="B77" t="s">
        <v>51</v>
      </c>
      <c r="C77" s="8">
        <v>39661</v>
      </c>
      <c r="D77" t="s">
        <v>0</v>
      </c>
      <c r="E77" s="5">
        <v>8</v>
      </c>
    </row>
    <row r="78" spans="1:5" hidden="1" outlineLevel="2">
      <c r="A78" t="s">
        <v>50</v>
      </c>
      <c r="B78" t="s">
        <v>51</v>
      </c>
      <c r="C78" s="8">
        <v>39692</v>
      </c>
      <c r="D78" t="s">
        <v>0</v>
      </c>
      <c r="E78" s="5">
        <v>12</v>
      </c>
    </row>
    <row r="79" spans="1:5" hidden="1" outlineLevel="2">
      <c r="A79" t="s">
        <v>50</v>
      </c>
      <c r="B79" t="s">
        <v>51</v>
      </c>
      <c r="C79" s="8">
        <v>39722</v>
      </c>
      <c r="D79" t="s">
        <v>0</v>
      </c>
      <c r="E79" s="5">
        <v>10</v>
      </c>
    </row>
    <row r="80" spans="1:5" hidden="1" outlineLevel="2">
      <c r="A80" t="s">
        <v>50</v>
      </c>
      <c r="B80" t="s">
        <v>51</v>
      </c>
      <c r="C80" s="8">
        <v>39753</v>
      </c>
      <c r="D80" t="s">
        <v>0</v>
      </c>
      <c r="E80" s="5">
        <v>11</v>
      </c>
    </row>
    <row r="81" spans="1:5" hidden="1" outlineLevel="2">
      <c r="A81" t="s">
        <v>50</v>
      </c>
      <c r="B81" t="s">
        <v>51</v>
      </c>
      <c r="C81" s="8">
        <v>39783</v>
      </c>
      <c r="D81" t="s">
        <v>0</v>
      </c>
      <c r="E81" s="5">
        <v>17</v>
      </c>
    </row>
    <row r="82" spans="1:5" outlineLevel="1" collapsed="1">
      <c r="A82" s="10" t="s">
        <v>304</v>
      </c>
      <c r="C82" s="8"/>
      <c r="E82" s="5">
        <f>SUBTOTAL(9,E70:E81)</f>
        <v>133</v>
      </c>
    </row>
    <row r="83" spans="1:5" hidden="1" outlineLevel="2">
      <c r="A83" t="s">
        <v>232</v>
      </c>
      <c r="B83" t="s">
        <v>233</v>
      </c>
      <c r="C83" s="8">
        <v>39783</v>
      </c>
      <c r="D83" t="s">
        <v>0</v>
      </c>
      <c r="E83" s="5">
        <v>3</v>
      </c>
    </row>
    <row r="84" spans="1:5" outlineLevel="1" collapsed="1">
      <c r="A84" s="10" t="s">
        <v>305</v>
      </c>
      <c r="C84" s="8"/>
      <c r="E84" s="5">
        <f>SUBTOTAL(9,E83:E83)</f>
        <v>3</v>
      </c>
    </row>
    <row r="85" spans="1:5" hidden="1" outlineLevel="2">
      <c r="A85" t="s">
        <v>198</v>
      </c>
      <c r="B85" t="s">
        <v>199</v>
      </c>
      <c r="C85" s="8">
        <v>39692</v>
      </c>
      <c r="D85" t="s">
        <v>0</v>
      </c>
      <c r="E85" s="5">
        <v>8</v>
      </c>
    </row>
    <row r="86" spans="1:5" hidden="1" outlineLevel="2">
      <c r="A86" t="s">
        <v>198</v>
      </c>
      <c r="B86" t="s">
        <v>199</v>
      </c>
      <c r="C86" s="8">
        <v>39722</v>
      </c>
      <c r="D86" t="s">
        <v>0</v>
      </c>
      <c r="E86" s="5">
        <v>0</v>
      </c>
    </row>
    <row r="87" spans="1:5" hidden="1" outlineLevel="2">
      <c r="A87" t="s">
        <v>198</v>
      </c>
      <c r="B87" t="s">
        <v>199</v>
      </c>
      <c r="C87" s="8">
        <v>39753</v>
      </c>
      <c r="D87" t="s">
        <v>0</v>
      </c>
      <c r="E87" s="5">
        <v>11</v>
      </c>
    </row>
    <row r="88" spans="1:5" hidden="1" outlineLevel="2">
      <c r="A88" t="s">
        <v>198</v>
      </c>
      <c r="B88" t="s">
        <v>199</v>
      </c>
      <c r="C88" s="8">
        <v>39783</v>
      </c>
      <c r="D88" t="s">
        <v>0</v>
      </c>
      <c r="E88" s="5">
        <v>8</v>
      </c>
    </row>
    <row r="89" spans="1:5" outlineLevel="1" collapsed="1">
      <c r="A89" s="10" t="s">
        <v>306</v>
      </c>
      <c r="C89" s="8"/>
      <c r="E89" s="5">
        <f>SUBTOTAL(9,E85:E88)</f>
        <v>27</v>
      </c>
    </row>
    <row r="90" spans="1:5" hidden="1" outlineLevel="2">
      <c r="A90" t="s">
        <v>204</v>
      </c>
      <c r="B90" t="s">
        <v>205</v>
      </c>
      <c r="C90" s="8">
        <v>39753</v>
      </c>
      <c r="D90" t="s">
        <v>0</v>
      </c>
      <c r="E90" s="5">
        <v>9</v>
      </c>
    </row>
    <row r="91" spans="1:5" hidden="1" outlineLevel="2">
      <c r="A91" t="s">
        <v>204</v>
      </c>
      <c r="B91" t="s">
        <v>205</v>
      </c>
      <c r="C91" s="8">
        <v>39783</v>
      </c>
      <c r="D91" t="s">
        <v>0</v>
      </c>
      <c r="E91" s="5">
        <v>44</v>
      </c>
    </row>
    <row r="92" spans="1:5" outlineLevel="1" collapsed="1">
      <c r="A92" s="10" t="s">
        <v>307</v>
      </c>
      <c r="C92" s="8"/>
      <c r="E92" s="5">
        <f>SUBTOTAL(9,E90:E91)</f>
        <v>53</v>
      </c>
    </row>
    <row r="93" spans="1:5" hidden="1" outlineLevel="2">
      <c r="A93" t="s">
        <v>234</v>
      </c>
      <c r="B93" t="s">
        <v>235</v>
      </c>
      <c r="C93" s="8">
        <v>39783</v>
      </c>
      <c r="D93" t="s">
        <v>0</v>
      </c>
      <c r="E93" s="5">
        <v>24</v>
      </c>
    </row>
    <row r="94" spans="1:5" outlineLevel="1" collapsed="1">
      <c r="A94" s="10" t="s">
        <v>308</v>
      </c>
      <c r="C94" s="8"/>
      <c r="E94" s="5">
        <f>SUBTOTAL(9,E93:E93)</f>
        <v>24</v>
      </c>
    </row>
    <row r="95" spans="1:5" hidden="1" outlineLevel="2">
      <c r="A95" t="s">
        <v>206</v>
      </c>
      <c r="B95" t="s">
        <v>207</v>
      </c>
      <c r="C95" s="8">
        <v>39753</v>
      </c>
      <c r="D95" t="s">
        <v>0</v>
      </c>
      <c r="E95" s="5">
        <v>2</v>
      </c>
    </row>
    <row r="96" spans="1:5" hidden="1" outlineLevel="2">
      <c r="A96" t="s">
        <v>206</v>
      </c>
      <c r="B96" t="s">
        <v>207</v>
      </c>
      <c r="C96" s="8">
        <v>39783</v>
      </c>
      <c r="D96" t="s">
        <v>0</v>
      </c>
      <c r="E96" s="5">
        <v>6</v>
      </c>
    </row>
    <row r="97" spans="1:5" outlineLevel="1" collapsed="1">
      <c r="A97" s="10" t="s">
        <v>309</v>
      </c>
      <c r="C97" s="8"/>
      <c r="E97" s="5">
        <f>SUBTOTAL(9,E95:E96)</f>
        <v>8</v>
      </c>
    </row>
    <row r="98" spans="1:5" hidden="1" outlineLevel="2">
      <c r="A98" t="s">
        <v>240</v>
      </c>
      <c r="B98" t="s">
        <v>241</v>
      </c>
      <c r="C98" s="8">
        <v>39783</v>
      </c>
      <c r="D98" t="s">
        <v>0</v>
      </c>
      <c r="E98" s="5">
        <v>25</v>
      </c>
    </row>
    <row r="99" spans="1:5" outlineLevel="1" collapsed="1">
      <c r="A99" s="10" t="s">
        <v>310</v>
      </c>
      <c r="C99" s="8"/>
      <c r="E99" s="5">
        <f>SUBTOTAL(9,E98:E98)</f>
        <v>25</v>
      </c>
    </row>
    <row r="100" spans="1:5" hidden="1" outlineLevel="2">
      <c r="A100" t="s">
        <v>208</v>
      </c>
      <c r="B100" t="s">
        <v>209</v>
      </c>
      <c r="C100" s="8">
        <v>39753</v>
      </c>
      <c r="D100" t="s">
        <v>0</v>
      </c>
      <c r="E100" s="5">
        <v>48</v>
      </c>
    </row>
    <row r="101" spans="1:5" hidden="1" outlineLevel="2">
      <c r="A101" t="s">
        <v>208</v>
      </c>
      <c r="B101" t="s">
        <v>209</v>
      </c>
      <c r="C101" s="8">
        <v>39783</v>
      </c>
      <c r="D101" t="s">
        <v>0</v>
      </c>
      <c r="E101" s="5">
        <v>194</v>
      </c>
    </row>
    <row r="102" spans="1:5" outlineLevel="1" collapsed="1">
      <c r="A102" s="10" t="s">
        <v>311</v>
      </c>
      <c r="C102" s="8"/>
      <c r="E102" s="5">
        <f>SUBTOTAL(9,E100:E101)</f>
        <v>242</v>
      </c>
    </row>
    <row r="103" spans="1:5" hidden="1" outlineLevel="2">
      <c r="A103" t="s">
        <v>212</v>
      </c>
      <c r="B103" t="s">
        <v>213</v>
      </c>
      <c r="C103" s="8">
        <v>39753</v>
      </c>
      <c r="D103" t="s">
        <v>0</v>
      </c>
      <c r="E103" s="5">
        <v>20</v>
      </c>
    </row>
    <row r="104" spans="1:5" hidden="1" outlineLevel="2">
      <c r="A104" t="s">
        <v>212</v>
      </c>
      <c r="B104" t="s">
        <v>213</v>
      </c>
      <c r="C104" s="8">
        <v>39783</v>
      </c>
      <c r="D104" t="s">
        <v>0</v>
      </c>
      <c r="E104" s="5">
        <v>78</v>
      </c>
    </row>
    <row r="105" spans="1:5" outlineLevel="1" collapsed="1">
      <c r="A105" s="10" t="s">
        <v>312</v>
      </c>
      <c r="C105" s="8"/>
      <c r="E105" s="5">
        <f>SUBTOTAL(9,E103:E104)</f>
        <v>98</v>
      </c>
    </row>
    <row r="106" spans="1:5" hidden="1" outlineLevel="2">
      <c r="A106" t="s">
        <v>236</v>
      </c>
      <c r="B106" t="s">
        <v>237</v>
      </c>
      <c r="C106" s="8">
        <v>39783</v>
      </c>
      <c r="D106" t="s">
        <v>0</v>
      </c>
      <c r="E106" s="5">
        <v>4</v>
      </c>
    </row>
    <row r="107" spans="1:5" outlineLevel="1" collapsed="1">
      <c r="A107" s="10" t="s">
        <v>313</v>
      </c>
      <c r="C107" s="8"/>
      <c r="E107" s="5">
        <f>SUBTOTAL(9,E106:E106)</f>
        <v>4</v>
      </c>
    </row>
    <row r="108" spans="1:5" hidden="1" outlineLevel="2">
      <c r="A108" t="s">
        <v>210</v>
      </c>
      <c r="B108" t="s">
        <v>211</v>
      </c>
      <c r="C108" s="8">
        <v>39753</v>
      </c>
      <c r="D108" t="s">
        <v>0</v>
      </c>
      <c r="E108" s="5">
        <v>3</v>
      </c>
    </row>
    <row r="109" spans="1:5" hidden="1" outlineLevel="2">
      <c r="A109" t="s">
        <v>210</v>
      </c>
      <c r="B109" t="s">
        <v>211</v>
      </c>
      <c r="C109" s="8">
        <v>39783</v>
      </c>
      <c r="D109" t="s">
        <v>0</v>
      </c>
      <c r="E109" s="5">
        <v>3</v>
      </c>
    </row>
    <row r="110" spans="1:5" outlineLevel="1" collapsed="1">
      <c r="A110" s="10" t="s">
        <v>314</v>
      </c>
      <c r="C110" s="8"/>
      <c r="E110" s="5">
        <f>SUBTOTAL(9,E108:E109)</f>
        <v>6</v>
      </c>
    </row>
    <row r="111" spans="1:5" hidden="1" outlineLevel="2">
      <c r="A111" t="s">
        <v>242</v>
      </c>
      <c r="B111" t="s">
        <v>243</v>
      </c>
      <c r="C111" s="8">
        <v>39783</v>
      </c>
      <c r="D111" t="s">
        <v>0</v>
      </c>
      <c r="E111" s="5">
        <v>1</v>
      </c>
    </row>
    <row r="112" spans="1:5" outlineLevel="1" collapsed="1">
      <c r="A112" s="10" t="s">
        <v>315</v>
      </c>
      <c r="C112" s="8"/>
      <c r="E112" s="5">
        <f>SUBTOTAL(9,E111:E111)</f>
        <v>1</v>
      </c>
    </row>
    <row r="113" spans="1:5" hidden="1" outlineLevel="2">
      <c r="A113" t="s">
        <v>244</v>
      </c>
      <c r="B113" t="s">
        <v>245</v>
      </c>
      <c r="C113" s="8">
        <v>39783</v>
      </c>
      <c r="D113" t="s">
        <v>0</v>
      </c>
      <c r="E113" s="5">
        <v>1</v>
      </c>
    </row>
    <row r="114" spans="1:5" outlineLevel="1" collapsed="1">
      <c r="A114" s="10" t="s">
        <v>316</v>
      </c>
      <c r="C114" s="8"/>
      <c r="E114" s="5">
        <f>SUBTOTAL(9,E113:E113)</f>
        <v>1</v>
      </c>
    </row>
    <row r="115" spans="1:5" hidden="1" outlineLevel="2">
      <c r="A115" t="s">
        <v>178</v>
      </c>
      <c r="B115" t="s">
        <v>179</v>
      </c>
      <c r="C115" s="8">
        <v>39600</v>
      </c>
      <c r="D115" t="s">
        <v>0</v>
      </c>
      <c r="E115" s="5">
        <v>1</v>
      </c>
    </row>
    <row r="116" spans="1:5" hidden="1" outlineLevel="2">
      <c r="A116" t="s">
        <v>178</v>
      </c>
      <c r="B116" t="s">
        <v>179</v>
      </c>
      <c r="C116" s="8">
        <v>39661</v>
      </c>
      <c r="D116" t="s">
        <v>0</v>
      </c>
      <c r="E116" s="5">
        <v>1</v>
      </c>
    </row>
    <row r="117" spans="1:5" hidden="1" outlineLevel="2">
      <c r="A117" t="s">
        <v>178</v>
      </c>
      <c r="B117" t="s">
        <v>179</v>
      </c>
      <c r="C117" s="8">
        <v>39753</v>
      </c>
      <c r="D117" t="s">
        <v>0</v>
      </c>
      <c r="E117" s="5">
        <v>0</v>
      </c>
    </row>
    <row r="118" spans="1:5" outlineLevel="1" collapsed="1">
      <c r="A118" s="10" t="s">
        <v>317</v>
      </c>
      <c r="C118" s="8"/>
      <c r="E118" s="5">
        <f>SUBTOTAL(9,E115:E117)</f>
        <v>2</v>
      </c>
    </row>
    <row r="119" spans="1:5" hidden="1" outlineLevel="2">
      <c r="A119" t="s">
        <v>200</v>
      </c>
      <c r="B119" t="s">
        <v>201</v>
      </c>
      <c r="C119" s="8">
        <v>39753</v>
      </c>
      <c r="D119" t="s">
        <v>0</v>
      </c>
      <c r="E119" s="5">
        <v>0</v>
      </c>
    </row>
    <row r="120" spans="1:5" outlineLevel="1" collapsed="1">
      <c r="A120" s="10" t="s">
        <v>318</v>
      </c>
      <c r="C120" s="8"/>
      <c r="E120" s="5">
        <f>SUBTOTAL(9,E119:E119)</f>
        <v>0</v>
      </c>
    </row>
    <row r="121" spans="1:5" hidden="1" outlineLevel="2">
      <c r="A121" t="s">
        <v>172</v>
      </c>
      <c r="B121" t="s">
        <v>173</v>
      </c>
      <c r="C121" s="8">
        <v>39569</v>
      </c>
      <c r="D121" t="s">
        <v>0</v>
      </c>
      <c r="E121" s="5">
        <v>2</v>
      </c>
    </row>
    <row r="122" spans="1:5" hidden="1" outlineLevel="2">
      <c r="A122" t="s">
        <v>172</v>
      </c>
      <c r="B122" t="s">
        <v>173</v>
      </c>
      <c r="C122" s="8">
        <v>39661</v>
      </c>
      <c r="D122" t="s">
        <v>0</v>
      </c>
      <c r="E122" s="5">
        <v>1</v>
      </c>
    </row>
    <row r="123" spans="1:5" outlineLevel="1" collapsed="1">
      <c r="A123" s="10" t="s">
        <v>319</v>
      </c>
      <c r="C123" s="8"/>
      <c r="E123" s="5">
        <f>SUBTOTAL(9,E121:E122)</f>
        <v>3</v>
      </c>
    </row>
    <row r="124" spans="1:5" hidden="1" outlineLevel="2">
      <c r="A124" t="s">
        <v>196</v>
      </c>
      <c r="B124" t="s">
        <v>197</v>
      </c>
      <c r="C124" s="8">
        <v>39692</v>
      </c>
      <c r="D124" t="s">
        <v>0</v>
      </c>
      <c r="E124" s="5">
        <v>0</v>
      </c>
    </row>
    <row r="125" spans="1:5" outlineLevel="1" collapsed="1">
      <c r="A125" s="10" t="s">
        <v>320</v>
      </c>
      <c r="C125" s="8"/>
      <c r="E125" s="5">
        <f>SUBTOTAL(9,E124:E124)</f>
        <v>0</v>
      </c>
    </row>
    <row r="126" spans="1:5" hidden="1" outlineLevel="2">
      <c r="A126" t="s">
        <v>130</v>
      </c>
      <c r="B126" t="s">
        <v>131</v>
      </c>
      <c r="C126" s="8">
        <v>39508</v>
      </c>
      <c r="D126" t="s">
        <v>0</v>
      </c>
      <c r="E126" s="5">
        <v>1</v>
      </c>
    </row>
    <row r="127" spans="1:5" hidden="1" outlineLevel="2">
      <c r="A127" t="s">
        <v>130</v>
      </c>
      <c r="B127" t="s">
        <v>131</v>
      </c>
      <c r="C127" s="8">
        <v>39539</v>
      </c>
      <c r="D127" t="s">
        <v>0</v>
      </c>
      <c r="E127" s="5">
        <v>1</v>
      </c>
    </row>
    <row r="128" spans="1:5" hidden="1" outlineLevel="2">
      <c r="A128" t="s">
        <v>130</v>
      </c>
      <c r="B128" t="s">
        <v>131</v>
      </c>
      <c r="C128" s="8">
        <v>39600</v>
      </c>
      <c r="D128" t="s">
        <v>0</v>
      </c>
      <c r="E128" s="5">
        <v>1</v>
      </c>
    </row>
    <row r="129" spans="1:5" hidden="1" outlineLevel="2">
      <c r="A129" t="s">
        <v>130</v>
      </c>
      <c r="B129" t="s">
        <v>131</v>
      </c>
      <c r="C129" s="8">
        <v>39753</v>
      </c>
      <c r="D129" t="s">
        <v>0</v>
      </c>
      <c r="E129" s="5">
        <v>229</v>
      </c>
    </row>
    <row r="130" spans="1:5" outlineLevel="1" collapsed="1">
      <c r="A130" s="10" t="s">
        <v>321</v>
      </c>
      <c r="C130" s="8"/>
      <c r="E130" s="5">
        <f>SUBTOTAL(9,E126:E129)</f>
        <v>232</v>
      </c>
    </row>
    <row r="131" spans="1:5" hidden="1" outlineLevel="2">
      <c r="A131" t="s">
        <v>38</v>
      </c>
      <c r="B131" t="s">
        <v>39</v>
      </c>
      <c r="C131" s="8">
        <v>39448</v>
      </c>
      <c r="D131" t="s">
        <v>0</v>
      </c>
      <c r="E131" s="5">
        <v>2</v>
      </c>
    </row>
    <row r="132" spans="1:5" hidden="1" outlineLevel="2">
      <c r="A132" t="s">
        <v>38</v>
      </c>
      <c r="B132" t="s">
        <v>39</v>
      </c>
      <c r="C132" s="8">
        <v>39508</v>
      </c>
      <c r="D132" t="s">
        <v>0</v>
      </c>
      <c r="E132" s="5">
        <v>1</v>
      </c>
    </row>
    <row r="133" spans="1:5" hidden="1" outlineLevel="2">
      <c r="A133" t="s">
        <v>38</v>
      </c>
      <c r="B133" t="s">
        <v>39</v>
      </c>
      <c r="C133" s="8">
        <v>39539</v>
      </c>
      <c r="D133" t="s">
        <v>0</v>
      </c>
      <c r="E133" s="5">
        <v>1</v>
      </c>
    </row>
    <row r="134" spans="1:5" hidden="1" outlineLevel="2">
      <c r="A134" t="s">
        <v>38</v>
      </c>
      <c r="B134" t="s">
        <v>39</v>
      </c>
      <c r="C134" s="8">
        <v>39569</v>
      </c>
      <c r="D134" t="s">
        <v>0</v>
      </c>
      <c r="E134" s="5">
        <v>1</v>
      </c>
    </row>
    <row r="135" spans="1:5" hidden="1" outlineLevel="2">
      <c r="A135" t="s">
        <v>38</v>
      </c>
      <c r="B135" t="s">
        <v>39</v>
      </c>
      <c r="C135" s="8">
        <v>39753</v>
      </c>
      <c r="D135" t="s">
        <v>0</v>
      </c>
      <c r="E135" s="5">
        <v>50</v>
      </c>
    </row>
    <row r="136" spans="1:5" outlineLevel="1" collapsed="1">
      <c r="A136" s="10" t="s">
        <v>322</v>
      </c>
      <c r="C136" s="8"/>
      <c r="E136" s="5">
        <f>SUBTOTAL(9,E131:E135)</f>
        <v>55</v>
      </c>
    </row>
    <row r="137" spans="1:5" hidden="1" outlineLevel="2">
      <c r="A137" t="s">
        <v>90</v>
      </c>
      <c r="B137" t="s">
        <v>91</v>
      </c>
      <c r="C137" s="8">
        <v>39448</v>
      </c>
      <c r="D137" t="s">
        <v>0</v>
      </c>
      <c r="E137" s="5">
        <v>37</v>
      </c>
    </row>
    <row r="138" spans="1:5" hidden="1" outlineLevel="2">
      <c r="A138" t="s">
        <v>90</v>
      </c>
      <c r="B138" t="s">
        <v>91</v>
      </c>
      <c r="C138" s="8">
        <v>39479</v>
      </c>
      <c r="D138" t="s">
        <v>0</v>
      </c>
      <c r="E138" s="5">
        <v>20</v>
      </c>
    </row>
    <row r="139" spans="1:5" hidden="1" outlineLevel="2">
      <c r="A139" t="s">
        <v>90</v>
      </c>
      <c r="B139" t="s">
        <v>91</v>
      </c>
      <c r="C139" s="8">
        <v>39508</v>
      </c>
      <c r="D139" t="s">
        <v>0</v>
      </c>
      <c r="E139" s="5">
        <v>41</v>
      </c>
    </row>
    <row r="140" spans="1:5" hidden="1" outlineLevel="2">
      <c r="A140" t="s">
        <v>90</v>
      </c>
      <c r="B140" t="s">
        <v>91</v>
      </c>
      <c r="C140" s="8">
        <v>39539</v>
      </c>
      <c r="D140" t="s">
        <v>0</v>
      </c>
      <c r="E140" s="5">
        <v>57</v>
      </c>
    </row>
    <row r="141" spans="1:5" hidden="1" outlineLevel="2">
      <c r="A141" t="s">
        <v>90</v>
      </c>
      <c r="B141" t="s">
        <v>91</v>
      </c>
      <c r="C141" s="8">
        <v>39569</v>
      </c>
      <c r="D141" t="s">
        <v>0</v>
      </c>
      <c r="E141" s="5">
        <v>86</v>
      </c>
    </row>
    <row r="142" spans="1:5" hidden="1" outlineLevel="2">
      <c r="A142" t="s">
        <v>90</v>
      </c>
      <c r="B142" t="s">
        <v>91</v>
      </c>
      <c r="C142" s="8">
        <v>39600</v>
      </c>
      <c r="D142" t="s">
        <v>0</v>
      </c>
      <c r="E142" s="5">
        <v>48</v>
      </c>
    </row>
    <row r="143" spans="1:5" hidden="1" outlineLevel="2">
      <c r="A143" t="s">
        <v>90</v>
      </c>
      <c r="B143" t="s">
        <v>91</v>
      </c>
      <c r="C143" s="8">
        <v>39630</v>
      </c>
      <c r="D143" t="s">
        <v>0</v>
      </c>
      <c r="E143" s="5">
        <v>38</v>
      </c>
    </row>
    <row r="144" spans="1:5" hidden="1" outlineLevel="2">
      <c r="A144" t="s">
        <v>90</v>
      </c>
      <c r="B144" t="s">
        <v>91</v>
      </c>
      <c r="C144" s="8">
        <v>39661</v>
      </c>
      <c r="D144" t="s">
        <v>0</v>
      </c>
      <c r="E144" s="5">
        <v>41</v>
      </c>
    </row>
    <row r="145" spans="1:5" hidden="1" outlineLevel="2">
      <c r="A145" t="s">
        <v>90</v>
      </c>
      <c r="B145" t="s">
        <v>91</v>
      </c>
      <c r="C145" s="8">
        <v>39692</v>
      </c>
      <c r="D145" t="s">
        <v>0</v>
      </c>
      <c r="E145" s="5">
        <v>60</v>
      </c>
    </row>
    <row r="146" spans="1:5" hidden="1" outlineLevel="2">
      <c r="A146" t="s">
        <v>90</v>
      </c>
      <c r="B146" t="s">
        <v>91</v>
      </c>
      <c r="C146" s="8">
        <v>39722</v>
      </c>
      <c r="D146" t="s">
        <v>0</v>
      </c>
      <c r="E146" s="5">
        <v>20</v>
      </c>
    </row>
    <row r="147" spans="1:5" hidden="1" outlineLevel="2">
      <c r="A147" t="s">
        <v>90</v>
      </c>
      <c r="B147" t="s">
        <v>91</v>
      </c>
      <c r="C147" s="8">
        <v>39753</v>
      </c>
      <c r="D147" t="s">
        <v>0</v>
      </c>
      <c r="E147" s="5">
        <v>46</v>
      </c>
    </row>
    <row r="148" spans="1:5" hidden="1" outlineLevel="2">
      <c r="A148" t="s">
        <v>90</v>
      </c>
      <c r="B148" t="s">
        <v>91</v>
      </c>
      <c r="C148" s="8">
        <v>39783</v>
      </c>
      <c r="D148" t="s">
        <v>0</v>
      </c>
      <c r="E148" s="5">
        <v>32</v>
      </c>
    </row>
    <row r="149" spans="1:5" outlineLevel="1" collapsed="1">
      <c r="A149" s="10" t="s">
        <v>323</v>
      </c>
      <c r="C149" s="8"/>
      <c r="E149" s="5">
        <f>SUBTOTAL(9,E137:E148)</f>
        <v>526</v>
      </c>
    </row>
    <row r="150" spans="1:5" hidden="1" outlineLevel="2">
      <c r="A150" t="s">
        <v>92</v>
      </c>
      <c r="B150" t="s">
        <v>93</v>
      </c>
      <c r="C150" s="8">
        <v>39448</v>
      </c>
      <c r="D150" t="s">
        <v>0</v>
      </c>
      <c r="E150" s="5">
        <v>11</v>
      </c>
    </row>
    <row r="151" spans="1:5" hidden="1" outlineLevel="2">
      <c r="A151" t="s">
        <v>92</v>
      </c>
      <c r="B151" t="s">
        <v>93</v>
      </c>
      <c r="C151" s="8">
        <v>39479</v>
      </c>
      <c r="D151" t="s">
        <v>0</v>
      </c>
      <c r="E151" s="5">
        <v>29</v>
      </c>
    </row>
    <row r="152" spans="1:5" hidden="1" outlineLevel="2">
      <c r="A152" t="s">
        <v>92</v>
      </c>
      <c r="B152" t="s">
        <v>93</v>
      </c>
      <c r="C152" s="8">
        <v>39508</v>
      </c>
      <c r="D152" t="s">
        <v>0</v>
      </c>
      <c r="E152" s="5">
        <v>22</v>
      </c>
    </row>
    <row r="153" spans="1:5" hidden="1" outlineLevel="2">
      <c r="A153" t="s">
        <v>92</v>
      </c>
      <c r="B153" t="s">
        <v>93</v>
      </c>
      <c r="C153" s="8">
        <v>39539</v>
      </c>
      <c r="D153" t="s">
        <v>0</v>
      </c>
      <c r="E153" s="5">
        <v>19</v>
      </c>
    </row>
    <row r="154" spans="1:5" hidden="1" outlineLevel="2">
      <c r="A154" t="s">
        <v>92</v>
      </c>
      <c r="B154" t="s">
        <v>93</v>
      </c>
      <c r="C154" s="8">
        <v>39569</v>
      </c>
      <c r="D154" t="s">
        <v>0</v>
      </c>
      <c r="E154" s="5">
        <v>27</v>
      </c>
    </row>
    <row r="155" spans="1:5" hidden="1" outlineLevel="2">
      <c r="A155" t="s">
        <v>92</v>
      </c>
      <c r="B155" t="s">
        <v>93</v>
      </c>
      <c r="C155" s="8">
        <v>39600</v>
      </c>
      <c r="D155" t="s">
        <v>0</v>
      </c>
      <c r="E155" s="5">
        <v>40</v>
      </c>
    </row>
    <row r="156" spans="1:5" hidden="1" outlineLevel="2">
      <c r="A156" t="s">
        <v>92</v>
      </c>
      <c r="B156" t="s">
        <v>93</v>
      </c>
      <c r="C156" s="8">
        <v>39630</v>
      </c>
      <c r="D156" t="s">
        <v>0</v>
      </c>
      <c r="E156" s="5">
        <v>50</v>
      </c>
    </row>
    <row r="157" spans="1:5" hidden="1" outlineLevel="2">
      <c r="A157" t="s">
        <v>92</v>
      </c>
      <c r="B157" t="s">
        <v>93</v>
      </c>
      <c r="C157" s="8">
        <v>39661</v>
      </c>
      <c r="D157" t="s">
        <v>0</v>
      </c>
      <c r="E157" s="5">
        <v>31</v>
      </c>
    </row>
    <row r="158" spans="1:5" hidden="1" outlineLevel="2">
      <c r="A158" t="s">
        <v>92</v>
      </c>
      <c r="B158" t="s">
        <v>93</v>
      </c>
      <c r="C158" s="8">
        <v>39692</v>
      </c>
      <c r="D158" t="s">
        <v>0</v>
      </c>
      <c r="E158" s="5">
        <v>23</v>
      </c>
    </row>
    <row r="159" spans="1:5" hidden="1" outlineLevel="2">
      <c r="A159" t="s">
        <v>92</v>
      </c>
      <c r="B159" t="s">
        <v>93</v>
      </c>
      <c r="C159" s="8">
        <v>39722</v>
      </c>
      <c r="D159" t="s">
        <v>0</v>
      </c>
      <c r="E159" s="5">
        <v>12</v>
      </c>
    </row>
    <row r="160" spans="1:5" hidden="1" outlineLevel="2">
      <c r="A160" t="s">
        <v>92</v>
      </c>
      <c r="B160" t="s">
        <v>93</v>
      </c>
      <c r="C160" s="8">
        <v>39753</v>
      </c>
      <c r="D160" t="s">
        <v>0</v>
      </c>
      <c r="E160" s="5">
        <v>9</v>
      </c>
    </row>
    <row r="161" spans="1:5" hidden="1" outlineLevel="2">
      <c r="A161" t="s">
        <v>92</v>
      </c>
      <c r="B161" t="s">
        <v>93</v>
      </c>
      <c r="C161" s="8">
        <v>39783</v>
      </c>
      <c r="D161" t="s">
        <v>0</v>
      </c>
      <c r="E161" s="5">
        <v>19</v>
      </c>
    </row>
    <row r="162" spans="1:5" outlineLevel="1" collapsed="1">
      <c r="A162" s="10" t="s">
        <v>324</v>
      </c>
      <c r="C162" s="8"/>
      <c r="E162" s="5">
        <f>SUBTOTAL(9,E150:E161)</f>
        <v>292</v>
      </c>
    </row>
    <row r="163" spans="1:5" hidden="1" outlineLevel="2">
      <c r="A163" t="s">
        <v>134</v>
      </c>
      <c r="B163" t="s">
        <v>135</v>
      </c>
      <c r="C163" s="8">
        <v>39508</v>
      </c>
      <c r="D163" t="s">
        <v>0</v>
      </c>
      <c r="E163" s="5">
        <v>5</v>
      </c>
    </row>
    <row r="164" spans="1:5" hidden="1" outlineLevel="2">
      <c r="A164" t="s">
        <v>134</v>
      </c>
      <c r="B164" t="s">
        <v>135</v>
      </c>
      <c r="C164" s="8">
        <v>39630</v>
      </c>
      <c r="D164" t="s">
        <v>0</v>
      </c>
      <c r="E164" s="5">
        <v>0</v>
      </c>
    </row>
    <row r="165" spans="1:5" hidden="1" outlineLevel="2">
      <c r="A165" t="s">
        <v>134</v>
      </c>
      <c r="B165" t="s">
        <v>135</v>
      </c>
      <c r="C165" s="8">
        <v>39692</v>
      </c>
      <c r="D165" t="s">
        <v>0</v>
      </c>
      <c r="E165" s="5">
        <v>2</v>
      </c>
    </row>
    <row r="166" spans="1:5" hidden="1" outlineLevel="2">
      <c r="A166" t="s">
        <v>134</v>
      </c>
      <c r="B166" t="s">
        <v>135</v>
      </c>
      <c r="C166" s="8">
        <v>39753</v>
      </c>
      <c r="D166" t="s">
        <v>0</v>
      </c>
      <c r="E166" s="5">
        <v>2</v>
      </c>
    </row>
    <row r="167" spans="1:5" hidden="1" outlineLevel="2">
      <c r="A167" t="s">
        <v>134</v>
      </c>
      <c r="B167" t="s">
        <v>135</v>
      </c>
      <c r="C167" s="8">
        <v>39783</v>
      </c>
      <c r="D167" t="s">
        <v>0</v>
      </c>
      <c r="E167" s="5">
        <v>11</v>
      </c>
    </row>
    <row r="168" spans="1:5" outlineLevel="1" collapsed="1">
      <c r="A168" s="10" t="s">
        <v>325</v>
      </c>
      <c r="C168" s="8"/>
      <c r="E168" s="5">
        <f>SUBTOTAL(9,E163:E167)</f>
        <v>20</v>
      </c>
    </row>
    <row r="169" spans="1:5" hidden="1" outlineLevel="2">
      <c r="A169" t="s">
        <v>136</v>
      </c>
      <c r="B169" t="s">
        <v>137</v>
      </c>
      <c r="C169" s="8">
        <v>39508</v>
      </c>
      <c r="D169" t="s">
        <v>0</v>
      </c>
      <c r="E169" s="5">
        <v>5</v>
      </c>
    </row>
    <row r="170" spans="1:5" hidden="1" outlineLevel="2">
      <c r="A170" t="s">
        <v>136</v>
      </c>
      <c r="B170" t="s">
        <v>137</v>
      </c>
      <c r="C170" s="8">
        <v>39753</v>
      </c>
      <c r="D170" t="s">
        <v>0</v>
      </c>
      <c r="E170" s="5">
        <v>2</v>
      </c>
    </row>
    <row r="171" spans="1:5" hidden="1" outlineLevel="2">
      <c r="A171" t="s">
        <v>136</v>
      </c>
      <c r="B171" t="s">
        <v>137</v>
      </c>
      <c r="C171" s="8">
        <v>39783</v>
      </c>
      <c r="D171" t="s">
        <v>0</v>
      </c>
      <c r="E171" s="5">
        <v>5</v>
      </c>
    </row>
    <row r="172" spans="1:5" outlineLevel="1" collapsed="1">
      <c r="A172" s="10" t="s">
        <v>326</v>
      </c>
      <c r="C172" s="8"/>
      <c r="E172" s="5">
        <f>SUBTOTAL(9,E169:E171)</f>
        <v>12</v>
      </c>
    </row>
    <row r="173" spans="1:5" hidden="1" outlineLevel="2">
      <c r="A173" t="s">
        <v>138</v>
      </c>
      <c r="B173" t="s">
        <v>139</v>
      </c>
      <c r="C173" s="8">
        <v>39508</v>
      </c>
      <c r="D173" t="s">
        <v>0</v>
      </c>
      <c r="E173" s="5">
        <v>5</v>
      </c>
    </row>
    <row r="174" spans="1:5" outlineLevel="1" collapsed="1">
      <c r="A174" s="10" t="s">
        <v>327</v>
      </c>
      <c r="C174" s="8"/>
      <c r="E174" s="5">
        <f>SUBTOTAL(9,E173:E173)</f>
        <v>5</v>
      </c>
    </row>
    <row r="175" spans="1:5" hidden="1" outlineLevel="2">
      <c r="A175" t="s">
        <v>140</v>
      </c>
      <c r="B175" t="s">
        <v>141</v>
      </c>
      <c r="C175" s="8">
        <v>39508</v>
      </c>
      <c r="D175" t="s">
        <v>0</v>
      </c>
      <c r="E175" s="5">
        <v>5</v>
      </c>
    </row>
    <row r="176" spans="1:5" outlineLevel="1" collapsed="1">
      <c r="A176" s="10" t="s">
        <v>328</v>
      </c>
      <c r="C176" s="8"/>
      <c r="E176" s="5">
        <f>SUBTOTAL(9,E175:E175)</f>
        <v>5</v>
      </c>
    </row>
    <row r="177" spans="1:5" hidden="1" outlineLevel="2">
      <c r="A177" t="s">
        <v>118</v>
      </c>
      <c r="B177" t="s">
        <v>119</v>
      </c>
      <c r="C177" s="8">
        <v>39479</v>
      </c>
      <c r="D177" t="s">
        <v>0</v>
      </c>
      <c r="E177" s="5">
        <v>3</v>
      </c>
    </row>
    <row r="178" spans="1:5" hidden="1" outlineLevel="2">
      <c r="A178" t="s">
        <v>118</v>
      </c>
      <c r="B178" t="s">
        <v>119</v>
      </c>
      <c r="C178" s="8">
        <v>39508</v>
      </c>
      <c r="D178" t="s">
        <v>0</v>
      </c>
      <c r="E178" s="5">
        <v>4</v>
      </c>
    </row>
    <row r="179" spans="1:5" hidden="1" outlineLevel="2">
      <c r="A179" t="s">
        <v>118</v>
      </c>
      <c r="B179" t="s">
        <v>119</v>
      </c>
      <c r="C179" s="8">
        <v>39539</v>
      </c>
      <c r="D179" t="s">
        <v>0</v>
      </c>
      <c r="E179" s="5">
        <v>1</v>
      </c>
    </row>
    <row r="180" spans="1:5" hidden="1" outlineLevel="2">
      <c r="A180" t="s">
        <v>118</v>
      </c>
      <c r="B180" t="s">
        <v>119</v>
      </c>
      <c r="C180" s="8">
        <v>39569</v>
      </c>
      <c r="D180" t="s">
        <v>0</v>
      </c>
      <c r="E180" s="5">
        <v>2</v>
      </c>
    </row>
    <row r="181" spans="1:5" hidden="1" outlineLevel="2">
      <c r="A181" t="s">
        <v>118</v>
      </c>
      <c r="B181" t="s">
        <v>119</v>
      </c>
      <c r="C181" s="8">
        <v>39661</v>
      </c>
      <c r="D181" t="s">
        <v>0</v>
      </c>
      <c r="E181" s="5">
        <v>5</v>
      </c>
    </row>
    <row r="182" spans="1:5" hidden="1" outlineLevel="2">
      <c r="A182" t="s">
        <v>118</v>
      </c>
      <c r="B182" t="s">
        <v>119</v>
      </c>
      <c r="C182" s="8">
        <v>39692</v>
      </c>
      <c r="D182" t="s">
        <v>0</v>
      </c>
      <c r="E182" s="5">
        <v>4</v>
      </c>
    </row>
    <row r="183" spans="1:5" hidden="1" outlineLevel="2">
      <c r="A183" t="s">
        <v>118</v>
      </c>
      <c r="B183" t="s">
        <v>119</v>
      </c>
      <c r="C183" s="8">
        <v>39722</v>
      </c>
      <c r="D183" t="s">
        <v>0</v>
      </c>
      <c r="E183" s="5">
        <v>13</v>
      </c>
    </row>
    <row r="184" spans="1:5" hidden="1" outlineLevel="2">
      <c r="A184" t="s">
        <v>118</v>
      </c>
      <c r="B184" t="s">
        <v>119</v>
      </c>
      <c r="C184" s="8">
        <v>39753</v>
      </c>
      <c r="D184" t="s">
        <v>0</v>
      </c>
      <c r="E184" s="5">
        <v>3</v>
      </c>
    </row>
    <row r="185" spans="1:5" outlineLevel="1" collapsed="1">
      <c r="A185" s="10" t="s">
        <v>329</v>
      </c>
      <c r="C185" s="8"/>
      <c r="E185" s="5">
        <f>SUBTOTAL(9,E177:E184)</f>
        <v>35</v>
      </c>
    </row>
    <row r="186" spans="1:5" hidden="1" outlineLevel="2">
      <c r="A186" t="s">
        <v>120</v>
      </c>
      <c r="B186" t="s">
        <v>121</v>
      </c>
      <c r="C186" s="8">
        <v>39479</v>
      </c>
      <c r="D186" t="s">
        <v>0</v>
      </c>
      <c r="E186" s="5">
        <v>1</v>
      </c>
    </row>
    <row r="187" spans="1:5" hidden="1" outlineLevel="2">
      <c r="A187" t="s">
        <v>120</v>
      </c>
      <c r="B187" t="s">
        <v>121</v>
      </c>
      <c r="C187" s="8">
        <v>39508</v>
      </c>
      <c r="D187" t="s">
        <v>0</v>
      </c>
      <c r="E187" s="5">
        <v>3</v>
      </c>
    </row>
    <row r="188" spans="1:5" hidden="1" outlineLevel="2">
      <c r="A188" t="s">
        <v>120</v>
      </c>
      <c r="B188" t="s">
        <v>121</v>
      </c>
      <c r="C188" s="8">
        <v>39661</v>
      </c>
      <c r="D188" t="s">
        <v>0</v>
      </c>
      <c r="E188" s="5">
        <v>2</v>
      </c>
    </row>
    <row r="189" spans="1:5" hidden="1" outlineLevel="2">
      <c r="A189" t="s">
        <v>120</v>
      </c>
      <c r="B189" t="s">
        <v>121</v>
      </c>
      <c r="C189" s="8">
        <v>39692</v>
      </c>
      <c r="D189" t="s">
        <v>0</v>
      </c>
      <c r="E189" s="5">
        <v>0</v>
      </c>
    </row>
    <row r="190" spans="1:5" hidden="1" outlineLevel="2">
      <c r="A190" t="s">
        <v>120</v>
      </c>
      <c r="B190" t="s">
        <v>121</v>
      </c>
      <c r="C190" s="8">
        <v>39722</v>
      </c>
      <c r="D190" t="s">
        <v>0</v>
      </c>
      <c r="E190" s="5">
        <v>1</v>
      </c>
    </row>
    <row r="191" spans="1:5" outlineLevel="1" collapsed="1">
      <c r="A191" s="10" t="s">
        <v>330</v>
      </c>
      <c r="C191" s="8"/>
      <c r="E191" s="5">
        <f>SUBTOTAL(9,E186:E190)</f>
        <v>7</v>
      </c>
    </row>
    <row r="192" spans="1:5" hidden="1" outlineLevel="2">
      <c r="A192" t="s">
        <v>144</v>
      </c>
      <c r="B192" t="s">
        <v>145</v>
      </c>
      <c r="C192" s="8">
        <v>39539</v>
      </c>
      <c r="D192" t="s">
        <v>0</v>
      </c>
      <c r="E192" s="5">
        <v>1</v>
      </c>
    </row>
    <row r="193" spans="1:5" hidden="1" outlineLevel="2">
      <c r="A193" t="s">
        <v>144</v>
      </c>
      <c r="B193" t="s">
        <v>145</v>
      </c>
      <c r="C193" s="8">
        <v>39600</v>
      </c>
      <c r="D193" t="s">
        <v>0</v>
      </c>
      <c r="E193" s="5">
        <v>20</v>
      </c>
    </row>
    <row r="194" spans="1:5" hidden="1" outlineLevel="2">
      <c r="A194" t="s">
        <v>144</v>
      </c>
      <c r="B194" t="s">
        <v>145</v>
      </c>
      <c r="C194" s="8">
        <v>39753</v>
      </c>
      <c r="D194" t="s">
        <v>0</v>
      </c>
      <c r="E194" s="5">
        <v>6</v>
      </c>
    </row>
    <row r="195" spans="1:5" hidden="1" outlineLevel="2">
      <c r="A195" t="s">
        <v>144</v>
      </c>
      <c r="B195" t="s">
        <v>145</v>
      </c>
      <c r="C195" s="8">
        <v>39783</v>
      </c>
      <c r="D195" t="s">
        <v>0</v>
      </c>
      <c r="E195" s="5">
        <v>7</v>
      </c>
    </row>
    <row r="196" spans="1:5" outlineLevel="1" collapsed="1">
      <c r="A196" s="10" t="s">
        <v>331</v>
      </c>
      <c r="C196" s="8"/>
      <c r="E196" s="5">
        <f>SUBTOTAL(9,E192:E195)</f>
        <v>34</v>
      </c>
    </row>
    <row r="197" spans="1:5" hidden="1" outlineLevel="2">
      <c r="A197" t="s">
        <v>202</v>
      </c>
      <c r="B197" t="s">
        <v>203</v>
      </c>
      <c r="C197" s="8">
        <v>39753</v>
      </c>
      <c r="D197" t="s">
        <v>0</v>
      </c>
      <c r="E197" s="5">
        <v>3</v>
      </c>
    </row>
    <row r="198" spans="1:5" hidden="1" outlineLevel="2">
      <c r="A198" t="s">
        <v>202</v>
      </c>
      <c r="B198" t="s">
        <v>203</v>
      </c>
      <c r="C198" s="8">
        <v>39783</v>
      </c>
      <c r="D198" t="s">
        <v>0</v>
      </c>
      <c r="E198" s="5">
        <v>10</v>
      </c>
    </row>
    <row r="199" spans="1:5" outlineLevel="1" collapsed="1">
      <c r="A199" s="10" t="s">
        <v>332</v>
      </c>
      <c r="C199" s="8"/>
      <c r="E199" s="5">
        <f>SUBTOTAL(9,E197:E198)</f>
        <v>13</v>
      </c>
    </row>
    <row r="200" spans="1:5" hidden="1" outlineLevel="2">
      <c r="A200" t="s">
        <v>66</v>
      </c>
      <c r="B200" t="s">
        <v>67</v>
      </c>
      <c r="C200" s="8">
        <v>39448</v>
      </c>
      <c r="D200" t="s">
        <v>0</v>
      </c>
      <c r="E200" s="5">
        <v>30</v>
      </c>
    </row>
    <row r="201" spans="1:5" hidden="1" outlineLevel="2">
      <c r="A201" t="s">
        <v>66</v>
      </c>
      <c r="B201" t="s">
        <v>67</v>
      </c>
      <c r="C201" s="8">
        <v>39479</v>
      </c>
      <c r="D201" t="s">
        <v>0</v>
      </c>
      <c r="E201" s="5">
        <v>24</v>
      </c>
    </row>
    <row r="202" spans="1:5" hidden="1" outlineLevel="2">
      <c r="A202" t="s">
        <v>66</v>
      </c>
      <c r="B202" t="s">
        <v>67</v>
      </c>
      <c r="C202" s="8">
        <v>39508</v>
      </c>
      <c r="D202" t="s">
        <v>0</v>
      </c>
      <c r="E202" s="5">
        <v>35</v>
      </c>
    </row>
    <row r="203" spans="1:5" hidden="1" outlineLevel="2">
      <c r="A203" t="s">
        <v>66</v>
      </c>
      <c r="B203" t="s">
        <v>67</v>
      </c>
      <c r="C203" s="8">
        <v>39539</v>
      </c>
      <c r="D203" t="s">
        <v>0</v>
      </c>
      <c r="E203" s="5">
        <v>37</v>
      </c>
    </row>
    <row r="204" spans="1:5" hidden="1" outlineLevel="2">
      <c r="A204" t="s">
        <v>66</v>
      </c>
      <c r="B204" t="s">
        <v>67</v>
      </c>
      <c r="C204" s="8">
        <v>39569</v>
      </c>
      <c r="D204" t="s">
        <v>0</v>
      </c>
      <c r="E204" s="5">
        <v>31</v>
      </c>
    </row>
    <row r="205" spans="1:5" hidden="1" outlineLevel="2">
      <c r="A205" t="s">
        <v>66</v>
      </c>
      <c r="B205" t="s">
        <v>67</v>
      </c>
      <c r="C205" s="8">
        <v>39600</v>
      </c>
      <c r="D205" t="s">
        <v>0</v>
      </c>
      <c r="E205" s="5">
        <v>35</v>
      </c>
    </row>
    <row r="206" spans="1:5" hidden="1" outlineLevel="2">
      <c r="A206" t="s">
        <v>66</v>
      </c>
      <c r="B206" t="s">
        <v>67</v>
      </c>
      <c r="C206" s="8">
        <v>39630</v>
      </c>
      <c r="D206" t="s">
        <v>0</v>
      </c>
      <c r="E206" s="5">
        <v>35</v>
      </c>
    </row>
    <row r="207" spans="1:5" hidden="1" outlineLevel="2">
      <c r="A207" t="s">
        <v>66</v>
      </c>
      <c r="B207" t="s">
        <v>67</v>
      </c>
      <c r="C207" s="8">
        <v>39661</v>
      </c>
      <c r="D207" t="s">
        <v>0</v>
      </c>
      <c r="E207" s="5">
        <v>31</v>
      </c>
    </row>
    <row r="208" spans="1:5" hidden="1" outlineLevel="2">
      <c r="A208" t="s">
        <v>66</v>
      </c>
      <c r="B208" t="s">
        <v>67</v>
      </c>
      <c r="C208" s="8">
        <v>39692</v>
      </c>
      <c r="D208" t="s">
        <v>0</v>
      </c>
      <c r="E208" s="5">
        <v>35</v>
      </c>
    </row>
    <row r="209" spans="1:5" hidden="1" outlineLevel="2">
      <c r="A209" t="s">
        <v>66</v>
      </c>
      <c r="B209" t="s">
        <v>67</v>
      </c>
      <c r="C209" s="8">
        <v>39722</v>
      </c>
      <c r="D209" t="s">
        <v>0</v>
      </c>
      <c r="E209" s="5">
        <v>33</v>
      </c>
    </row>
    <row r="210" spans="1:5" hidden="1" outlineLevel="2">
      <c r="A210" t="s">
        <v>66</v>
      </c>
      <c r="B210" t="s">
        <v>67</v>
      </c>
      <c r="C210" s="8">
        <v>39753</v>
      </c>
      <c r="D210" t="s">
        <v>0</v>
      </c>
      <c r="E210" s="5">
        <v>22</v>
      </c>
    </row>
    <row r="211" spans="1:5" hidden="1" outlineLevel="2">
      <c r="A211" t="s">
        <v>66</v>
      </c>
      <c r="B211" t="s">
        <v>67</v>
      </c>
      <c r="C211" s="8">
        <v>39783</v>
      </c>
      <c r="D211" t="s">
        <v>0</v>
      </c>
      <c r="E211" s="5">
        <v>29</v>
      </c>
    </row>
    <row r="212" spans="1:5" outlineLevel="1" collapsed="1">
      <c r="A212" s="10" t="s">
        <v>333</v>
      </c>
      <c r="C212" s="8"/>
      <c r="E212" s="5">
        <f>SUBTOTAL(9,E200:E211)</f>
        <v>377</v>
      </c>
    </row>
    <row r="213" spans="1:5" hidden="1" outlineLevel="2">
      <c r="A213" t="s">
        <v>104</v>
      </c>
      <c r="B213" t="s">
        <v>105</v>
      </c>
      <c r="C213" s="8">
        <v>39448</v>
      </c>
      <c r="D213" t="s">
        <v>0</v>
      </c>
      <c r="E213" s="5">
        <v>14</v>
      </c>
    </row>
    <row r="214" spans="1:5" hidden="1" outlineLevel="2">
      <c r="A214" t="s">
        <v>104</v>
      </c>
      <c r="B214" t="s">
        <v>105</v>
      </c>
      <c r="C214" s="8">
        <v>39479</v>
      </c>
      <c r="D214" t="s">
        <v>0</v>
      </c>
      <c r="E214" s="5">
        <v>7</v>
      </c>
    </row>
    <row r="215" spans="1:5" hidden="1" outlineLevel="2">
      <c r="A215" t="s">
        <v>104</v>
      </c>
      <c r="B215" t="s">
        <v>105</v>
      </c>
      <c r="C215" s="8">
        <v>39508</v>
      </c>
      <c r="D215" t="s">
        <v>0</v>
      </c>
      <c r="E215" s="5">
        <v>13</v>
      </c>
    </row>
    <row r="216" spans="1:5" hidden="1" outlineLevel="2">
      <c r="A216" t="s">
        <v>104</v>
      </c>
      <c r="B216" t="s">
        <v>105</v>
      </c>
      <c r="C216" s="8">
        <v>39539</v>
      </c>
      <c r="D216" t="s">
        <v>0</v>
      </c>
      <c r="E216" s="5">
        <v>20</v>
      </c>
    </row>
    <row r="217" spans="1:5" hidden="1" outlineLevel="2">
      <c r="A217" t="s">
        <v>104</v>
      </c>
      <c r="B217" t="s">
        <v>105</v>
      </c>
      <c r="C217" s="8">
        <v>39569</v>
      </c>
      <c r="D217" t="s">
        <v>0</v>
      </c>
      <c r="E217" s="5">
        <v>15</v>
      </c>
    </row>
    <row r="218" spans="1:5" hidden="1" outlineLevel="2">
      <c r="A218" t="s">
        <v>104</v>
      </c>
      <c r="B218" t="s">
        <v>105</v>
      </c>
      <c r="C218" s="8">
        <v>39600</v>
      </c>
      <c r="D218" t="s">
        <v>0</v>
      </c>
      <c r="E218" s="5">
        <v>15</v>
      </c>
    </row>
    <row r="219" spans="1:5" hidden="1" outlineLevel="2">
      <c r="A219" t="s">
        <v>104</v>
      </c>
      <c r="B219" t="s">
        <v>105</v>
      </c>
      <c r="C219" s="8">
        <v>39630</v>
      </c>
      <c r="D219" t="s">
        <v>0</v>
      </c>
      <c r="E219" s="5">
        <v>7</v>
      </c>
    </row>
    <row r="220" spans="1:5" hidden="1" outlineLevel="2">
      <c r="A220" t="s">
        <v>104</v>
      </c>
      <c r="B220" t="s">
        <v>105</v>
      </c>
      <c r="C220" s="8">
        <v>39661</v>
      </c>
      <c r="D220" t="s">
        <v>0</v>
      </c>
      <c r="E220" s="5">
        <v>11</v>
      </c>
    </row>
    <row r="221" spans="1:5" hidden="1" outlineLevel="2">
      <c r="A221" t="s">
        <v>104</v>
      </c>
      <c r="B221" t="s">
        <v>105</v>
      </c>
      <c r="C221" s="8">
        <v>39692</v>
      </c>
      <c r="D221" t="s">
        <v>0</v>
      </c>
      <c r="E221" s="5">
        <v>17</v>
      </c>
    </row>
    <row r="222" spans="1:5" hidden="1" outlineLevel="2">
      <c r="A222" t="s">
        <v>104</v>
      </c>
      <c r="B222" t="s">
        <v>105</v>
      </c>
      <c r="C222" s="8">
        <v>39722</v>
      </c>
      <c r="D222" t="s">
        <v>0</v>
      </c>
      <c r="E222" s="5">
        <v>11</v>
      </c>
    </row>
    <row r="223" spans="1:5" hidden="1" outlineLevel="2">
      <c r="A223" t="s">
        <v>104</v>
      </c>
      <c r="B223" t="s">
        <v>105</v>
      </c>
      <c r="C223" s="8">
        <v>39753</v>
      </c>
      <c r="D223" t="s">
        <v>0</v>
      </c>
      <c r="E223" s="5">
        <v>22</v>
      </c>
    </row>
    <row r="224" spans="1:5" hidden="1" outlineLevel="2">
      <c r="A224" t="s">
        <v>104</v>
      </c>
      <c r="B224" t="s">
        <v>105</v>
      </c>
      <c r="C224" s="8">
        <v>39783</v>
      </c>
      <c r="D224" t="s">
        <v>0</v>
      </c>
      <c r="E224" s="5">
        <v>15</v>
      </c>
    </row>
    <row r="225" spans="1:5" outlineLevel="1" collapsed="1">
      <c r="A225" s="10" t="s">
        <v>334</v>
      </c>
      <c r="C225" s="8"/>
      <c r="E225" s="5">
        <f>SUBTOTAL(9,E213:E224)</f>
        <v>167</v>
      </c>
    </row>
    <row r="226" spans="1:5" hidden="1" outlineLevel="2">
      <c r="A226" t="s">
        <v>68</v>
      </c>
      <c r="B226" t="s">
        <v>69</v>
      </c>
      <c r="C226" s="8">
        <v>39448</v>
      </c>
      <c r="D226" t="s">
        <v>0</v>
      </c>
      <c r="E226" s="5">
        <v>82</v>
      </c>
    </row>
    <row r="227" spans="1:5" hidden="1" outlineLevel="2">
      <c r="A227" t="s">
        <v>68</v>
      </c>
      <c r="B227" t="s">
        <v>69</v>
      </c>
      <c r="C227" s="8">
        <v>39479</v>
      </c>
      <c r="D227" t="s">
        <v>0</v>
      </c>
      <c r="E227" s="5">
        <v>96</v>
      </c>
    </row>
    <row r="228" spans="1:5" hidden="1" outlineLevel="2">
      <c r="A228" t="s">
        <v>68</v>
      </c>
      <c r="B228" t="s">
        <v>69</v>
      </c>
      <c r="C228" s="8">
        <v>39508</v>
      </c>
      <c r="D228" t="s">
        <v>0</v>
      </c>
      <c r="E228" s="5">
        <v>178</v>
      </c>
    </row>
    <row r="229" spans="1:5" hidden="1" outlineLevel="2">
      <c r="A229" t="s">
        <v>68</v>
      </c>
      <c r="B229" t="s">
        <v>69</v>
      </c>
      <c r="C229" s="8">
        <v>39539</v>
      </c>
      <c r="D229" t="s">
        <v>0</v>
      </c>
      <c r="E229" s="5">
        <v>149</v>
      </c>
    </row>
    <row r="230" spans="1:5" hidden="1" outlineLevel="2">
      <c r="A230" t="s">
        <v>68</v>
      </c>
      <c r="B230" t="s">
        <v>69</v>
      </c>
      <c r="C230" s="8">
        <v>39569</v>
      </c>
      <c r="D230" t="s">
        <v>0</v>
      </c>
      <c r="E230" s="5">
        <v>171</v>
      </c>
    </row>
    <row r="231" spans="1:5" hidden="1" outlineLevel="2">
      <c r="A231" t="s">
        <v>68</v>
      </c>
      <c r="B231" t="s">
        <v>69</v>
      </c>
      <c r="C231" s="8">
        <v>39600</v>
      </c>
      <c r="D231" t="s">
        <v>0</v>
      </c>
      <c r="E231" s="5">
        <v>142</v>
      </c>
    </row>
    <row r="232" spans="1:5" hidden="1" outlineLevel="2">
      <c r="A232" t="s">
        <v>68</v>
      </c>
      <c r="B232" t="s">
        <v>69</v>
      </c>
      <c r="C232" s="8">
        <v>39630</v>
      </c>
      <c r="D232" t="s">
        <v>0</v>
      </c>
      <c r="E232" s="5">
        <v>112</v>
      </c>
    </row>
    <row r="233" spans="1:5" hidden="1" outlineLevel="2">
      <c r="A233" t="s">
        <v>68</v>
      </c>
      <c r="B233" t="s">
        <v>69</v>
      </c>
      <c r="C233" s="8">
        <v>39661</v>
      </c>
      <c r="D233" t="s">
        <v>0</v>
      </c>
      <c r="E233" s="5">
        <v>82</v>
      </c>
    </row>
    <row r="234" spans="1:5" hidden="1" outlineLevel="2">
      <c r="A234" t="s">
        <v>68</v>
      </c>
      <c r="B234" t="s">
        <v>69</v>
      </c>
      <c r="C234" s="8">
        <v>39692</v>
      </c>
      <c r="D234" t="s">
        <v>0</v>
      </c>
      <c r="E234" s="5">
        <v>245</v>
      </c>
    </row>
    <row r="235" spans="1:5" hidden="1" outlineLevel="2">
      <c r="A235" t="s">
        <v>68</v>
      </c>
      <c r="B235" t="s">
        <v>69</v>
      </c>
      <c r="C235" s="8">
        <v>39722</v>
      </c>
      <c r="D235" t="s">
        <v>0</v>
      </c>
      <c r="E235" s="5">
        <v>359</v>
      </c>
    </row>
    <row r="236" spans="1:5" hidden="1" outlineLevel="2">
      <c r="A236" t="s">
        <v>68</v>
      </c>
      <c r="B236" t="s">
        <v>69</v>
      </c>
      <c r="C236" s="8">
        <v>39753</v>
      </c>
      <c r="D236" t="s">
        <v>0</v>
      </c>
      <c r="E236" s="5">
        <v>70</v>
      </c>
    </row>
    <row r="237" spans="1:5" hidden="1" outlineLevel="2">
      <c r="A237" t="s">
        <v>68</v>
      </c>
      <c r="B237" t="s">
        <v>69</v>
      </c>
      <c r="C237" s="8">
        <v>39783</v>
      </c>
      <c r="D237" t="s">
        <v>0</v>
      </c>
      <c r="E237" s="5">
        <v>119</v>
      </c>
    </row>
    <row r="238" spans="1:5" outlineLevel="1" collapsed="1">
      <c r="A238" s="10" t="s">
        <v>335</v>
      </c>
      <c r="C238" s="8"/>
      <c r="E238" s="5">
        <f>SUBTOTAL(9,E226:E237)</f>
        <v>1805</v>
      </c>
    </row>
    <row r="239" spans="1:5" hidden="1" outlineLevel="2">
      <c r="A239" t="s">
        <v>106</v>
      </c>
      <c r="B239" t="s">
        <v>107</v>
      </c>
      <c r="C239" s="8">
        <v>39448</v>
      </c>
      <c r="D239" t="s">
        <v>0</v>
      </c>
      <c r="E239" s="5">
        <v>42</v>
      </c>
    </row>
    <row r="240" spans="1:5" hidden="1" outlineLevel="2">
      <c r="A240" t="s">
        <v>106</v>
      </c>
      <c r="B240" t="s">
        <v>107</v>
      </c>
      <c r="C240" s="8">
        <v>39479</v>
      </c>
      <c r="D240" t="s">
        <v>0</v>
      </c>
      <c r="E240" s="5">
        <v>30</v>
      </c>
    </row>
    <row r="241" spans="1:5" hidden="1" outlineLevel="2">
      <c r="A241" t="s">
        <v>106</v>
      </c>
      <c r="B241" t="s">
        <v>107</v>
      </c>
      <c r="C241" s="8">
        <v>39508</v>
      </c>
      <c r="D241" t="s">
        <v>0</v>
      </c>
      <c r="E241" s="5">
        <v>31</v>
      </c>
    </row>
    <row r="242" spans="1:5" hidden="1" outlineLevel="2">
      <c r="A242" t="s">
        <v>106</v>
      </c>
      <c r="B242" t="s">
        <v>107</v>
      </c>
      <c r="C242" s="8">
        <v>39539</v>
      </c>
      <c r="D242" t="s">
        <v>0</v>
      </c>
      <c r="E242" s="5">
        <v>33</v>
      </c>
    </row>
    <row r="243" spans="1:5" hidden="1" outlineLevel="2">
      <c r="A243" t="s">
        <v>106</v>
      </c>
      <c r="B243" t="s">
        <v>107</v>
      </c>
      <c r="C243" s="8">
        <v>39569</v>
      </c>
      <c r="D243" t="s">
        <v>0</v>
      </c>
      <c r="E243" s="5">
        <v>38</v>
      </c>
    </row>
    <row r="244" spans="1:5" hidden="1" outlineLevel="2">
      <c r="A244" t="s">
        <v>106</v>
      </c>
      <c r="B244" t="s">
        <v>107</v>
      </c>
      <c r="C244" s="8">
        <v>39600</v>
      </c>
      <c r="D244" t="s">
        <v>0</v>
      </c>
      <c r="E244" s="5">
        <v>28</v>
      </c>
    </row>
    <row r="245" spans="1:5" hidden="1" outlineLevel="2">
      <c r="A245" t="s">
        <v>106</v>
      </c>
      <c r="B245" t="s">
        <v>107</v>
      </c>
      <c r="C245" s="8">
        <v>39630</v>
      </c>
      <c r="D245" t="s">
        <v>0</v>
      </c>
      <c r="E245" s="5">
        <v>68</v>
      </c>
    </row>
    <row r="246" spans="1:5" hidden="1" outlineLevel="2">
      <c r="A246" t="s">
        <v>106</v>
      </c>
      <c r="B246" t="s">
        <v>107</v>
      </c>
      <c r="C246" s="8">
        <v>39661</v>
      </c>
      <c r="D246" t="s">
        <v>0</v>
      </c>
      <c r="E246" s="5">
        <v>38</v>
      </c>
    </row>
    <row r="247" spans="1:5" hidden="1" outlineLevel="2">
      <c r="A247" t="s">
        <v>106</v>
      </c>
      <c r="B247" t="s">
        <v>107</v>
      </c>
      <c r="C247" s="8">
        <v>39692</v>
      </c>
      <c r="D247" t="s">
        <v>0</v>
      </c>
      <c r="E247" s="5">
        <v>42</v>
      </c>
    </row>
    <row r="248" spans="1:5" hidden="1" outlineLevel="2">
      <c r="A248" t="s">
        <v>106</v>
      </c>
      <c r="B248" t="s">
        <v>107</v>
      </c>
      <c r="C248" s="8">
        <v>39722</v>
      </c>
      <c r="D248" t="s">
        <v>0</v>
      </c>
      <c r="E248" s="5">
        <v>28</v>
      </c>
    </row>
    <row r="249" spans="1:5" hidden="1" outlineLevel="2">
      <c r="A249" t="s">
        <v>106</v>
      </c>
      <c r="B249" t="s">
        <v>107</v>
      </c>
      <c r="C249" s="8">
        <v>39753</v>
      </c>
      <c r="D249" t="s">
        <v>0</v>
      </c>
      <c r="E249" s="5">
        <v>20</v>
      </c>
    </row>
    <row r="250" spans="1:5" hidden="1" outlineLevel="2">
      <c r="A250" t="s">
        <v>106</v>
      </c>
      <c r="B250" t="s">
        <v>107</v>
      </c>
      <c r="C250" s="8">
        <v>39783</v>
      </c>
      <c r="D250" t="s">
        <v>0</v>
      </c>
      <c r="E250" s="5">
        <v>20</v>
      </c>
    </row>
    <row r="251" spans="1:5" outlineLevel="1" collapsed="1">
      <c r="A251" s="10" t="s">
        <v>336</v>
      </c>
      <c r="C251" s="8"/>
      <c r="E251" s="5">
        <f>SUBTOTAL(9,E239:E250)</f>
        <v>418</v>
      </c>
    </row>
    <row r="252" spans="1:5" hidden="1" outlineLevel="2">
      <c r="A252" t="s">
        <v>70</v>
      </c>
      <c r="B252" t="s">
        <v>71</v>
      </c>
      <c r="C252" s="8">
        <v>39448</v>
      </c>
      <c r="D252" t="s">
        <v>0</v>
      </c>
      <c r="E252" s="5">
        <v>1</v>
      </c>
    </row>
    <row r="253" spans="1:5" hidden="1" outlineLevel="2">
      <c r="A253" t="s">
        <v>70</v>
      </c>
      <c r="B253" t="s">
        <v>71</v>
      </c>
      <c r="C253" s="8">
        <v>39539</v>
      </c>
      <c r="D253" t="s">
        <v>0</v>
      </c>
      <c r="E253" s="5">
        <v>6</v>
      </c>
    </row>
    <row r="254" spans="1:5" hidden="1" outlineLevel="2">
      <c r="A254" t="s">
        <v>70</v>
      </c>
      <c r="B254" t="s">
        <v>71</v>
      </c>
      <c r="C254" s="8">
        <v>39569</v>
      </c>
      <c r="D254" t="s">
        <v>0</v>
      </c>
      <c r="E254" s="5">
        <v>2</v>
      </c>
    </row>
    <row r="255" spans="1:5" hidden="1" outlineLevel="2">
      <c r="A255" t="s">
        <v>70</v>
      </c>
      <c r="B255" t="s">
        <v>71</v>
      </c>
      <c r="C255" s="8">
        <v>39600</v>
      </c>
      <c r="D255" t="s">
        <v>0</v>
      </c>
      <c r="E255" s="5">
        <v>2</v>
      </c>
    </row>
    <row r="256" spans="1:5" hidden="1" outlineLevel="2">
      <c r="A256" t="s">
        <v>70</v>
      </c>
      <c r="B256" t="s">
        <v>71</v>
      </c>
      <c r="C256" s="8">
        <v>39630</v>
      </c>
      <c r="D256" t="s">
        <v>0</v>
      </c>
      <c r="E256" s="5">
        <v>1</v>
      </c>
    </row>
    <row r="257" spans="1:5" hidden="1" outlineLevel="2">
      <c r="A257" t="s">
        <v>70</v>
      </c>
      <c r="B257" t="s">
        <v>71</v>
      </c>
      <c r="C257" s="8">
        <v>39661</v>
      </c>
      <c r="D257" t="s">
        <v>0</v>
      </c>
      <c r="E257" s="5">
        <v>2</v>
      </c>
    </row>
    <row r="258" spans="1:5" hidden="1" outlineLevel="2">
      <c r="A258" t="s">
        <v>70</v>
      </c>
      <c r="B258" t="s">
        <v>71</v>
      </c>
      <c r="C258" s="8">
        <v>39692</v>
      </c>
      <c r="D258" t="s">
        <v>0</v>
      </c>
      <c r="E258" s="5">
        <v>1</v>
      </c>
    </row>
    <row r="259" spans="1:5" hidden="1" outlineLevel="2">
      <c r="A259" t="s">
        <v>70</v>
      </c>
      <c r="B259" t="s">
        <v>71</v>
      </c>
      <c r="C259" s="8">
        <v>39753</v>
      </c>
      <c r="D259" t="s">
        <v>0</v>
      </c>
      <c r="E259" s="5">
        <v>1</v>
      </c>
    </row>
    <row r="260" spans="1:5" hidden="1" outlineLevel="2">
      <c r="A260" t="s">
        <v>70</v>
      </c>
      <c r="B260" t="s">
        <v>71</v>
      </c>
      <c r="C260" s="8">
        <v>39783</v>
      </c>
      <c r="D260" t="s">
        <v>0</v>
      </c>
      <c r="E260" s="5">
        <v>1</v>
      </c>
    </row>
    <row r="261" spans="1:5" outlineLevel="1" collapsed="1">
      <c r="A261" s="10" t="s">
        <v>337</v>
      </c>
      <c r="C261" s="8"/>
      <c r="E261" s="5">
        <f>SUBTOTAL(9,E252:E260)</f>
        <v>17</v>
      </c>
    </row>
    <row r="262" spans="1:5" hidden="1" outlineLevel="2">
      <c r="A262" t="s">
        <v>72</v>
      </c>
      <c r="B262" t="s">
        <v>73</v>
      </c>
      <c r="C262" s="8">
        <v>39448</v>
      </c>
      <c r="D262" t="s">
        <v>0</v>
      </c>
      <c r="E262" s="5">
        <v>1</v>
      </c>
    </row>
    <row r="263" spans="1:5" hidden="1" outlineLevel="2">
      <c r="A263" t="s">
        <v>72</v>
      </c>
      <c r="B263" t="s">
        <v>73</v>
      </c>
      <c r="C263" s="8">
        <v>39479</v>
      </c>
      <c r="D263" t="s">
        <v>0</v>
      </c>
      <c r="E263" s="5">
        <v>2</v>
      </c>
    </row>
    <row r="264" spans="1:5" hidden="1" outlineLevel="2">
      <c r="A264" t="s">
        <v>72</v>
      </c>
      <c r="B264" t="s">
        <v>73</v>
      </c>
      <c r="C264" s="8">
        <v>39508</v>
      </c>
      <c r="D264" t="s">
        <v>0</v>
      </c>
      <c r="E264" s="5">
        <v>1</v>
      </c>
    </row>
    <row r="265" spans="1:5" hidden="1" outlineLevel="2">
      <c r="A265" t="s">
        <v>72</v>
      </c>
      <c r="B265" t="s">
        <v>73</v>
      </c>
      <c r="C265" s="8">
        <v>39539</v>
      </c>
      <c r="D265" t="s">
        <v>0</v>
      </c>
      <c r="E265" s="5">
        <v>1</v>
      </c>
    </row>
    <row r="266" spans="1:5" hidden="1" outlineLevel="2">
      <c r="A266" t="s">
        <v>72</v>
      </c>
      <c r="B266" t="s">
        <v>73</v>
      </c>
      <c r="C266" s="8">
        <v>39600</v>
      </c>
      <c r="D266" t="s">
        <v>0</v>
      </c>
      <c r="E266" s="5">
        <v>1</v>
      </c>
    </row>
    <row r="267" spans="1:5" hidden="1" outlineLevel="2">
      <c r="A267" t="s">
        <v>72</v>
      </c>
      <c r="B267" t="s">
        <v>73</v>
      </c>
      <c r="C267" s="8">
        <v>39753</v>
      </c>
      <c r="D267" t="s">
        <v>0</v>
      </c>
      <c r="E267" s="5">
        <v>1</v>
      </c>
    </row>
    <row r="268" spans="1:5" hidden="1" outlineLevel="2">
      <c r="A268" t="s">
        <v>72</v>
      </c>
      <c r="B268" t="s">
        <v>73</v>
      </c>
      <c r="C268" s="8">
        <v>39783</v>
      </c>
      <c r="D268" t="s">
        <v>0</v>
      </c>
      <c r="E268" s="5">
        <v>1</v>
      </c>
    </row>
    <row r="269" spans="1:5" outlineLevel="1" collapsed="1">
      <c r="A269" s="10" t="s">
        <v>338</v>
      </c>
      <c r="C269" s="8"/>
      <c r="E269" s="5">
        <f>SUBTOTAL(9,E262:E268)</f>
        <v>8</v>
      </c>
    </row>
    <row r="270" spans="1:5" hidden="1" outlineLevel="2">
      <c r="A270" t="s">
        <v>74</v>
      </c>
      <c r="B270" t="s">
        <v>75</v>
      </c>
      <c r="C270" s="8">
        <v>39448</v>
      </c>
      <c r="D270" t="s">
        <v>0</v>
      </c>
      <c r="E270" s="5">
        <v>97</v>
      </c>
    </row>
    <row r="271" spans="1:5" hidden="1" outlineLevel="2">
      <c r="A271" t="s">
        <v>74</v>
      </c>
      <c r="B271" t="s">
        <v>75</v>
      </c>
      <c r="C271" s="8">
        <v>39479</v>
      </c>
      <c r="D271" t="s">
        <v>0</v>
      </c>
      <c r="E271" s="5">
        <v>65</v>
      </c>
    </row>
    <row r="272" spans="1:5" hidden="1" outlineLevel="2">
      <c r="A272" t="s">
        <v>74</v>
      </c>
      <c r="B272" t="s">
        <v>75</v>
      </c>
      <c r="C272" s="8">
        <v>39508</v>
      </c>
      <c r="D272" t="s">
        <v>0</v>
      </c>
      <c r="E272" s="5">
        <v>87</v>
      </c>
    </row>
    <row r="273" spans="1:5" hidden="1" outlineLevel="2">
      <c r="A273" t="s">
        <v>74</v>
      </c>
      <c r="B273" t="s">
        <v>75</v>
      </c>
      <c r="C273" s="8">
        <v>39539</v>
      </c>
      <c r="D273" t="s">
        <v>0</v>
      </c>
      <c r="E273" s="5">
        <v>56</v>
      </c>
    </row>
    <row r="274" spans="1:5" hidden="1" outlineLevel="2">
      <c r="A274" t="s">
        <v>74</v>
      </c>
      <c r="B274" t="s">
        <v>75</v>
      </c>
      <c r="C274" s="8">
        <v>39569</v>
      </c>
      <c r="D274" t="s">
        <v>0</v>
      </c>
      <c r="E274" s="5">
        <v>103</v>
      </c>
    </row>
    <row r="275" spans="1:5" hidden="1" outlineLevel="2">
      <c r="A275" t="s">
        <v>74</v>
      </c>
      <c r="B275" t="s">
        <v>75</v>
      </c>
      <c r="C275" s="8">
        <v>39600</v>
      </c>
      <c r="D275" t="s">
        <v>0</v>
      </c>
      <c r="E275" s="5">
        <v>26</v>
      </c>
    </row>
    <row r="276" spans="1:5" hidden="1" outlineLevel="2">
      <c r="A276" t="s">
        <v>74</v>
      </c>
      <c r="B276" t="s">
        <v>75</v>
      </c>
      <c r="C276" s="8">
        <v>39630</v>
      </c>
      <c r="D276" t="s">
        <v>0</v>
      </c>
      <c r="E276" s="5">
        <v>29</v>
      </c>
    </row>
    <row r="277" spans="1:5" hidden="1" outlineLevel="2">
      <c r="A277" t="s">
        <v>74</v>
      </c>
      <c r="B277" t="s">
        <v>75</v>
      </c>
      <c r="C277" s="8">
        <v>39661</v>
      </c>
      <c r="D277" t="s">
        <v>0</v>
      </c>
      <c r="E277" s="5">
        <v>43</v>
      </c>
    </row>
    <row r="278" spans="1:5" hidden="1" outlineLevel="2">
      <c r="A278" t="s">
        <v>74</v>
      </c>
      <c r="B278" t="s">
        <v>75</v>
      </c>
      <c r="C278" s="8">
        <v>39692</v>
      </c>
      <c r="D278" t="s">
        <v>0</v>
      </c>
      <c r="E278" s="5">
        <v>30</v>
      </c>
    </row>
    <row r="279" spans="1:5" hidden="1" outlineLevel="2">
      <c r="A279" t="s">
        <v>74</v>
      </c>
      <c r="B279" t="s">
        <v>75</v>
      </c>
      <c r="C279" s="8">
        <v>39722</v>
      </c>
      <c r="D279" t="s">
        <v>0</v>
      </c>
      <c r="E279" s="5">
        <v>36</v>
      </c>
    </row>
    <row r="280" spans="1:5" hidden="1" outlineLevel="2">
      <c r="A280" t="s">
        <v>74</v>
      </c>
      <c r="B280" t="s">
        <v>75</v>
      </c>
      <c r="C280" s="8">
        <v>39753</v>
      </c>
      <c r="D280" t="s">
        <v>0</v>
      </c>
      <c r="E280" s="5">
        <v>17</v>
      </c>
    </row>
    <row r="281" spans="1:5" outlineLevel="1" collapsed="1">
      <c r="A281" s="10" t="s">
        <v>339</v>
      </c>
      <c r="C281" s="8"/>
      <c r="E281" s="5">
        <f>SUBTOTAL(9,E270:E280)</f>
        <v>589</v>
      </c>
    </row>
    <row r="282" spans="1:5" hidden="1" outlineLevel="2">
      <c r="A282" t="s">
        <v>76</v>
      </c>
      <c r="B282" t="s">
        <v>77</v>
      </c>
      <c r="C282" s="8">
        <v>39448</v>
      </c>
      <c r="D282" t="s">
        <v>0</v>
      </c>
      <c r="E282" s="5">
        <v>44</v>
      </c>
    </row>
    <row r="283" spans="1:5" hidden="1" outlineLevel="2">
      <c r="A283" t="s">
        <v>76</v>
      </c>
      <c r="B283" t="s">
        <v>77</v>
      </c>
      <c r="C283" s="8">
        <v>39479</v>
      </c>
      <c r="D283" t="s">
        <v>0</v>
      </c>
      <c r="E283" s="5">
        <v>35</v>
      </c>
    </row>
    <row r="284" spans="1:5" hidden="1" outlineLevel="2">
      <c r="A284" t="s">
        <v>76</v>
      </c>
      <c r="B284" t="s">
        <v>77</v>
      </c>
      <c r="C284" s="8">
        <v>39508</v>
      </c>
      <c r="D284" t="s">
        <v>0</v>
      </c>
      <c r="E284" s="5">
        <v>50</v>
      </c>
    </row>
    <row r="285" spans="1:5" hidden="1" outlineLevel="2">
      <c r="A285" t="s">
        <v>76</v>
      </c>
      <c r="B285" t="s">
        <v>77</v>
      </c>
      <c r="C285" s="8">
        <v>39539</v>
      </c>
      <c r="D285" t="s">
        <v>0</v>
      </c>
      <c r="E285" s="5">
        <v>68</v>
      </c>
    </row>
    <row r="286" spans="1:5" hidden="1" outlineLevel="2">
      <c r="A286" t="s">
        <v>76</v>
      </c>
      <c r="B286" t="s">
        <v>77</v>
      </c>
      <c r="C286" s="8">
        <v>39569</v>
      </c>
      <c r="D286" t="s">
        <v>0</v>
      </c>
      <c r="E286" s="5">
        <v>29</v>
      </c>
    </row>
    <row r="287" spans="1:5" hidden="1" outlineLevel="2">
      <c r="A287" t="s">
        <v>76</v>
      </c>
      <c r="B287" t="s">
        <v>77</v>
      </c>
      <c r="C287" s="8">
        <v>39600</v>
      </c>
      <c r="D287" t="s">
        <v>0</v>
      </c>
      <c r="E287" s="5">
        <v>12</v>
      </c>
    </row>
    <row r="288" spans="1:5" hidden="1" outlineLevel="2">
      <c r="A288" t="s">
        <v>76</v>
      </c>
      <c r="B288" t="s">
        <v>77</v>
      </c>
      <c r="C288" s="8">
        <v>39630</v>
      </c>
      <c r="D288" t="s">
        <v>0</v>
      </c>
      <c r="E288" s="5">
        <v>18</v>
      </c>
    </row>
    <row r="289" spans="1:5" hidden="1" outlineLevel="2">
      <c r="A289" t="s">
        <v>76</v>
      </c>
      <c r="B289" t="s">
        <v>77</v>
      </c>
      <c r="C289" s="8">
        <v>39661</v>
      </c>
      <c r="D289" t="s">
        <v>0</v>
      </c>
      <c r="E289" s="5">
        <v>13</v>
      </c>
    </row>
    <row r="290" spans="1:5" hidden="1" outlineLevel="2">
      <c r="A290" t="s">
        <v>76</v>
      </c>
      <c r="B290" t="s">
        <v>77</v>
      </c>
      <c r="C290" s="8">
        <v>39692</v>
      </c>
      <c r="D290" t="s">
        <v>0</v>
      </c>
      <c r="E290" s="5">
        <v>33</v>
      </c>
    </row>
    <row r="291" spans="1:5" hidden="1" outlineLevel="2">
      <c r="A291" t="s">
        <v>76</v>
      </c>
      <c r="B291" t="s">
        <v>77</v>
      </c>
      <c r="C291" s="8">
        <v>39722</v>
      </c>
      <c r="D291" t="s">
        <v>0</v>
      </c>
      <c r="E291" s="5">
        <v>19</v>
      </c>
    </row>
    <row r="292" spans="1:5" hidden="1" outlineLevel="2">
      <c r="A292" t="s">
        <v>76</v>
      </c>
      <c r="B292" t="s">
        <v>77</v>
      </c>
      <c r="C292" s="8">
        <v>39753</v>
      </c>
      <c r="D292" t="s">
        <v>0</v>
      </c>
      <c r="E292" s="5">
        <v>6</v>
      </c>
    </row>
    <row r="293" spans="1:5" hidden="1" outlineLevel="2">
      <c r="A293" t="s">
        <v>76</v>
      </c>
      <c r="B293" t="s">
        <v>77</v>
      </c>
      <c r="C293" s="8">
        <v>39783</v>
      </c>
      <c r="D293" t="s">
        <v>0</v>
      </c>
      <c r="E293" s="5">
        <v>0</v>
      </c>
    </row>
    <row r="294" spans="1:5" outlineLevel="1" collapsed="1">
      <c r="A294" s="10" t="s">
        <v>340</v>
      </c>
      <c r="C294" s="8"/>
      <c r="E294" s="5">
        <f>SUBTOTAL(9,E282:E293)</f>
        <v>327</v>
      </c>
    </row>
    <row r="295" spans="1:5" hidden="1" outlineLevel="2">
      <c r="A295" t="s">
        <v>78</v>
      </c>
      <c r="B295" t="s">
        <v>79</v>
      </c>
      <c r="C295" s="8">
        <v>39448</v>
      </c>
      <c r="D295" t="s">
        <v>0</v>
      </c>
      <c r="E295" s="5">
        <v>15</v>
      </c>
    </row>
    <row r="296" spans="1:5" hidden="1" outlineLevel="2">
      <c r="A296" t="s">
        <v>78</v>
      </c>
      <c r="B296" t="s">
        <v>79</v>
      </c>
      <c r="C296" s="8">
        <v>39479</v>
      </c>
      <c r="D296" t="s">
        <v>0</v>
      </c>
      <c r="E296" s="5">
        <v>15</v>
      </c>
    </row>
    <row r="297" spans="1:5" hidden="1" outlineLevel="2">
      <c r="A297" t="s">
        <v>78</v>
      </c>
      <c r="B297" t="s">
        <v>79</v>
      </c>
      <c r="C297" s="8">
        <v>39508</v>
      </c>
      <c r="D297" t="s">
        <v>0</v>
      </c>
      <c r="E297" s="5">
        <v>20</v>
      </c>
    </row>
    <row r="298" spans="1:5" hidden="1" outlineLevel="2">
      <c r="A298" t="s">
        <v>78</v>
      </c>
      <c r="B298" t="s">
        <v>79</v>
      </c>
      <c r="C298" s="8">
        <v>39539</v>
      </c>
      <c r="D298" t="s">
        <v>0</v>
      </c>
      <c r="E298" s="5">
        <v>5</v>
      </c>
    </row>
    <row r="299" spans="1:5" hidden="1" outlineLevel="2">
      <c r="A299" t="s">
        <v>78</v>
      </c>
      <c r="B299" t="s">
        <v>79</v>
      </c>
      <c r="C299" s="8">
        <v>39569</v>
      </c>
      <c r="D299" t="s">
        <v>0</v>
      </c>
      <c r="E299" s="5">
        <v>0</v>
      </c>
    </row>
    <row r="300" spans="1:5" hidden="1" outlineLevel="2">
      <c r="A300" t="s">
        <v>78</v>
      </c>
      <c r="B300" t="s">
        <v>79</v>
      </c>
      <c r="C300" s="8">
        <v>39722</v>
      </c>
      <c r="D300" t="s">
        <v>0</v>
      </c>
      <c r="E300" s="5">
        <v>1</v>
      </c>
    </row>
    <row r="301" spans="1:5" outlineLevel="1" collapsed="1">
      <c r="A301" s="10" t="s">
        <v>341</v>
      </c>
      <c r="C301" s="8"/>
      <c r="E301" s="5">
        <f>SUBTOTAL(9,E295:E300)</f>
        <v>56</v>
      </c>
    </row>
    <row r="302" spans="1:5" hidden="1" outlineLevel="2">
      <c r="A302" t="s">
        <v>80</v>
      </c>
      <c r="B302" t="s">
        <v>81</v>
      </c>
      <c r="C302" s="8">
        <v>39448</v>
      </c>
      <c r="D302" t="s">
        <v>0</v>
      </c>
      <c r="E302" s="5">
        <v>2</v>
      </c>
    </row>
    <row r="303" spans="1:5" hidden="1" outlineLevel="2">
      <c r="A303" t="s">
        <v>80</v>
      </c>
      <c r="B303" t="s">
        <v>81</v>
      </c>
      <c r="C303" s="8">
        <v>39479</v>
      </c>
      <c r="D303" t="s">
        <v>0</v>
      </c>
      <c r="E303" s="5">
        <v>7</v>
      </c>
    </row>
    <row r="304" spans="1:5" hidden="1" outlineLevel="2">
      <c r="A304" t="s">
        <v>80</v>
      </c>
      <c r="B304" t="s">
        <v>81</v>
      </c>
      <c r="C304" s="8">
        <v>39508</v>
      </c>
      <c r="D304" t="s">
        <v>0</v>
      </c>
      <c r="E304" s="5">
        <v>6</v>
      </c>
    </row>
    <row r="305" spans="1:5" hidden="1" outlineLevel="2">
      <c r="A305" t="s">
        <v>80</v>
      </c>
      <c r="B305" t="s">
        <v>81</v>
      </c>
      <c r="C305" s="8">
        <v>39539</v>
      </c>
      <c r="D305" t="s">
        <v>0</v>
      </c>
      <c r="E305" s="5">
        <v>3</v>
      </c>
    </row>
    <row r="306" spans="1:5" outlineLevel="1" collapsed="1">
      <c r="A306" s="10" t="s">
        <v>342</v>
      </c>
      <c r="C306" s="8"/>
      <c r="E306" s="5">
        <f>SUBTOTAL(9,E302:E305)</f>
        <v>18</v>
      </c>
    </row>
    <row r="307" spans="1:5" hidden="1" outlineLevel="2">
      <c r="A307" t="s">
        <v>82</v>
      </c>
      <c r="B307" t="s">
        <v>83</v>
      </c>
      <c r="C307" s="8">
        <v>39448</v>
      </c>
      <c r="D307" t="s">
        <v>0</v>
      </c>
      <c r="E307" s="5">
        <v>231</v>
      </c>
    </row>
    <row r="308" spans="1:5" hidden="1" outlineLevel="2">
      <c r="A308" t="s">
        <v>82</v>
      </c>
      <c r="B308" t="s">
        <v>83</v>
      </c>
      <c r="C308" s="8">
        <v>39479</v>
      </c>
      <c r="D308" t="s">
        <v>0</v>
      </c>
      <c r="E308" s="5">
        <v>250</v>
      </c>
    </row>
    <row r="309" spans="1:5" hidden="1" outlineLevel="2">
      <c r="A309" t="s">
        <v>82</v>
      </c>
      <c r="B309" t="s">
        <v>83</v>
      </c>
      <c r="C309" s="8">
        <v>39508</v>
      </c>
      <c r="D309" t="s">
        <v>0</v>
      </c>
      <c r="E309" s="5">
        <v>351</v>
      </c>
    </row>
    <row r="310" spans="1:5" hidden="1" outlineLevel="2">
      <c r="A310" t="s">
        <v>82</v>
      </c>
      <c r="B310" t="s">
        <v>83</v>
      </c>
      <c r="C310" s="8">
        <v>39539</v>
      </c>
      <c r="D310" t="s">
        <v>0</v>
      </c>
      <c r="E310" s="5">
        <v>48</v>
      </c>
    </row>
    <row r="311" spans="1:5" hidden="1" outlineLevel="2">
      <c r="A311" t="s">
        <v>82</v>
      </c>
      <c r="B311" t="s">
        <v>83</v>
      </c>
      <c r="C311" s="8">
        <v>39569</v>
      </c>
      <c r="D311" t="s">
        <v>0</v>
      </c>
      <c r="E311" s="5">
        <v>0</v>
      </c>
    </row>
    <row r="312" spans="1:5" hidden="1" outlineLevel="2">
      <c r="A312" t="s">
        <v>82</v>
      </c>
      <c r="B312" t="s">
        <v>83</v>
      </c>
      <c r="C312" s="8">
        <v>39661</v>
      </c>
      <c r="D312" t="s">
        <v>0</v>
      </c>
      <c r="E312" s="5">
        <v>1</v>
      </c>
    </row>
    <row r="313" spans="1:5" hidden="1" outlineLevel="2">
      <c r="A313" t="s">
        <v>82</v>
      </c>
      <c r="B313" t="s">
        <v>83</v>
      </c>
      <c r="C313" s="8">
        <v>39722</v>
      </c>
      <c r="D313" t="s">
        <v>0</v>
      </c>
      <c r="E313" s="5">
        <v>1</v>
      </c>
    </row>
    <row r="314" spans="1:5" outlineLevel="1" collapsed="1">
      <c r="A314" s="10" t="s">
        <v>343</v>
      </c>
      <c r="C314" s="8"/>
      <c r="E314" s="5">
        <f>SUBTOTAL(9,E307:E313)</f>
        <v>882</v>
      </c>
    </row>
    <row r="315" spans="1:5" hidden="1" outlineLevel="2">
      <c r="A315" t="s">
        <v>84</v>
      </c>
      <c r="B315" t="s">
        <v>85</v>
      </c>
      <c r="C315" s="8">
        <v>39448</v>
      </c>
      <c r="D315" t="s">
        <v>0</v>
      </c>
      <c r="E315" s="5">
        <v>101</v>
      </c>
    </row>
    <row r="316" spans="1:5" hidden="1" outlineLevel="2">
      <c r="A316" t="s">
        <v>84</v>
      </c>
      <c r="B316" t="s">
        <v>85</v>
      </c>
      <c r="C316" s="8">
        <v>39479</v>
      </c>
      <c r="D316" t="s">
        <v>0</v>
      </c>
      <c r="E316" s="5">
        <v>134</v>
      </c>
    </row>
    <row r="317" spans="1:5" hidden="1" outlineLevel="2">
      <c r="A317" t="s">
        <v>84</v>
      </c>
      <c r="B317" t="s">
        <v>85</v>
      </c>
      <c r="C317" s="8">
        <v>39508</v>
      </c>
      <c r="D317" t="s">
        <v>0</v>
      </c>
      <c r="E317" s="5">
        <v>179</v>
      </c>
    </row>
    <row r="318" spans="1:5" hidden="1" outlineLevel="2">
      <c r="A318" t="s">
        <v>84</v>
      </c>
      <c r="B318" t="s">
        <v>85</v>
      </c>
      <c r="C318" s="8">
        <v>39539</v>
      </c>
      <c r="D318" t="s">
        <v>0</v>
      </c>
      <c r="E318" s="5">
        <v>33</v>
      </c>
    </row>
    <row r="319" spans="1:5" hidden="1" outlineLevel="2">
      <c r="A319" t="s">
        <v>84</v>
      </c>
      <c r="B319" t="s">
        <v>85</v>
      </c>
      <c r="C319" s="8">
        <v>39569</v>
      </c>
      <c r="D319" t="s">
        <v>0</v>
      </c>
      <c r="E319" s="5">
        <v>0</v>
      </c>
    </row>
    <row r="320" spans="1:5" outlineLevel="1" collapsed="1">
      <c r="A320" s="10" t="s">
        <v>344</v>
      </c>
      <c r="C320" s="8"/>
      <c r="E320" s="5">
        <f>SUBTOTAL(9,E315:E319)</f>
        <v>447</v>
      </c>
    </row>
    <row r="321" spans="1:5" hidden="1" outlineLevel="2">
      <c r="A321" t="s">
        <v>126</v>
      </c>
      <c r="B321" t="s">
        <v>127</v>
      </c>
      <c r="C321" s="8">
        <v>39479</v>
      </c>
      <c r="D321" t="s">
        <v>0</v>
      </c>
      <c r="E321" s="5">
        <v>2</v>
      </c>
    </row>
    <row r="322" spans="1:5" hidden="1" outlineLevel="2">
      <c r="A322" t="s">
        <v>126</v>
      </c>
      <c r="B322" t="s">
        <v>127</v>
      </c>
      <c r="C322" s="8">
        <v>39508</v>
      </c>
      <c r="D322" t="s">
        <v>0</v>
      </c>
      <c r="E322" s="5">
        <v>11</v>
      </c>
    </row>
    <row r="323" spans="1:5" hidden="1" outlineLevel="2">
      <c r="A323" t="s">
        <v>126</v>
      </c>
      <c r="B323" t="s">
        <v>127</v>
      </c>
      <c r="C323" s="8">
        <v>39539</v>
      </c>
      <c r="D323" t="s">
        <v>0</v>
      </c>
      <c r="E323" s="5">
        <v>1</v>
      </c>
    </row>
    <row r="324" spans="1:5" hidden="1" outlineLevel="2">
      <c r="A324" t="s">
        <v>126</v>
      </c>
      <c r="B324" t="s">
        <v>127</v>
      </c>
      <c r="C324" s="8">
        <v>39569</v>
      </c>
      <c r="D324" t="s">
        <v>0</v>
      </c>
      <c r="E324" s="5">
        <v>2</v>
      </c>
    </row>
    <row r="325" spans="1:5" hidden="1" outlineLevel="2">
      <c r="A325" t="s">
        <v>126</v>
      </c>
      <c r="B325" t="s">
        <v>127</v>
      </c>
      <c r="C325" s="8">
        <v>39600</v>
      </c>
      <c r="D325" t="s">
        <v>0</v>
      </c>
      <c r="E325" s="5">
        <v>12</v>
      </c>
    </row>
    <row r="326" spans="1:5" hidden="1" outlineLevel="2">
      <c r="A326" t="s">
        <v>126</v>
      </c>
      <c r="B326" t="s">
        <v>127</v>
      </c>
      <c r="C326" s="8">
        <v>39630</v>
      </c>
      <c r="D326" t="s">
        <v>0</v>
      </c>
      <c r="E326" s="5">
        <v>2</v>
      </c>
    </row>
    <row r="327" spans="1:5" hidden="1" outlineLevel="2">
      <c r="A327" t="s">
        <v>126</v>
      </c>
      <c r="B327" t="s">
        <v>127</v>
      </c>
      <c r="C327" s="8">
        <v>39661</v>
      </c>
      <c r="D327" t="s">
        <v>0</v>
      </c>
      <c r="E327" s="5">
        <v>4</v>
      </c>
    </row>
    <row r="328" spans="1:5" hidden="1" outlineLevel="2">
      <c r="A328" t="s">
        <v>126</v>
      </c>
      <c r="B328" t="s">
        <v>127</v>
      </c>
      <c r="C328" s="8">
        <v>39692</v>
      </c>
      <c r="D328" t="s">
        <v>0</v>
      </c>
      <c r="E328" s="5">
        <v>1</v>
      </c>
    </row>
    <row r="329" spans="1:5" hidden="1" outlineLevel="2">
      <c r="A329" t="s">
        <v>126</v>
      </c>
      <c r="B329" t="s">
        <v>127</v>
      </c>
      <c r="C329" s="8">
        <v>39722</v>
      </c>
      <c r="D329" t="s">
        <v>0</v>
      </c>
      <c r="E329" s="5">
        <v>2</v>
      </c>
    </row>
    <row r="330" spans="1:5" hidden="1" outlineLevel="2">
      <c r="A330" t="s">
        <v>126</v>
      </c>
      <c r="B330" t="s">
        <v>127</v>
      </c>
      <c r="C330" s="8">
        <v>39753</v>
      </c>
      <c r="D330" t="s">
        <v>0</v>
      </c>
      <c r="E330" s="5">
        <v>1</v>
      </c>
    </row>
    <row r="331" spans="1:5" hidden="1" outlineLevel="2">
      <c r="A331" t="s">
        <v>126</v>
      </c>
      <c r="B331" t="s">
        <v>127</v>
      </c>
      <c r="C331" s="8">
        <v>39783</v>
      </c>
      <c r="D331" t="s">
        <v>0</v>
      </c>
      <c r="E331" s="5">
        <v>2</v>
      </c>
    </row>
    <row r="332" spans="1:5" outlineLevel="1" collapsed="1">
      <c r="A332" s="10" t="s">
        <v>345</v>
      </c>
      <c r="C332" s="8"/>
      <c r="E332" s="5">
        <f>SUBTOTAL(9,E321:E331)</f>
        <v>40</v>
      </c>
    </row>
    <row r="333" spans="1:5" hidden="1" outlineLevel="2">
      <c r="A333" t="s">
        <v>86</v>
      </c>
      <c r="B333" t="s">
        <v>87</v>
      </c>
      <c r="C333" s="8">
        <v>39448</v>
      </c>
      <c r="D333" t="s">
        <v>0</v>
      </c>
      <c r="E333" s="5">
        <v>1</v>
      </c>
    </row>
    <row r="334" spans="1:5" hidden="1" outlineLevel="2">
      <c r="A334" t="s">
        <v>86</v>
      </c>
      <c r="B334" t="s">
        <v>87</v>
      </c>
      <c r="C334" s="8">
        <v>39479</v>
      </c>
      <c r="D334" t="s">
        <v>0</v>
      </c>
      <c r="E334" s="5">
        <v>0</v>
      </c>
    </row>
    <row r="335" spans="1:5" hidden="1" outlineLevel="2">
      <c r="A335" t="s">
        <v>86</v>
      </c>
      <c r="B335" t="s">
        <v>87</v>
      </c>
      <c r="C335" s="8">
        <v>39508</v>
      </c>
      <c r="D335" t="s">
        <v>0</v>
      </c>
      <c r="E335" s="5">
        <v>2</v>
      </c>
    </row>
    <row r="336" spans="1:5" hidden="1" outlineLevel="2">
      <c r="A336" t="s">
        <v>86</v>
      </c>
      <c r="B336" t="s">
        <v>87</v>
      </c>
      <c r="C336" s="8">
        <v>39539</v>
      </c>
      <c r="D336" t="s">
        <v>0</v>
      </c>
      <c r="E336" s="5">
        <v>1</v>
      </c>
    </row>
    <row r="337" spans="1:5" hidden="1" outlineLevel="2">
      <c r="A337" t="s">
        <v>86</v>
      </c>
      <c r="B337" t="s">
        <v>87</v>
      </c>
      <c r="C337" s="8">
        <v>39569</v>
      </c>
      <c r="D337" t="s">
        <v>0</v>
      </c>
      <c r="E337" s="5">
        <v>0</v>
      </c>
    </row>
    <row r="338" spans="1:5" hidden="1" outlineLevel="2">
      <c r="A338" t="s">
        <v>86</v>
      </c>
      <c r="B338" t="s">
        <v>87</v>
      </c>
      <c r="C338" s="8">
        <v>39600</v>
      </c>
      <c r="D338" t="s">
        <v>0</v>
      </c>
      <c r="E338" s="5">
        <v>1</v>
      </c>
    </row>
    <row r="339" spans="1:5" hidden="1" outlineLevel="2">
      <c r="A339" t="s">
        <v>86</v>
      </c>
      <c r="B339" t="s">
        <v>87</v>
      </c>
      <c r="C339" s="8">
        <v>39630</v>
      </c>
      <c r="D339" t="s">
        <v>0</v>
      </c>
      <c r="E339" s="5">
        <v>1</v>
      </c>
    </row>
    <row r="340" spans="1:5" hidden="1" outlineLevel="2">
      <c r="A340" t="s">
        <v>86</v>
      </c>
      <c r="B340" t="s">
        <v>87</v>
      </c>
      <c r="C340" s="8">
        <v>39661</v>
      </c>
      <c r="D340" t="s">
        <v>0</v>
      </c>
      <c r="E340" s="5">
        <v>4</v>
      </c>
    </row>
    <row r="341" spans="1:5" outlineLevel="1" collapsed="1">
      <c r="A341" s="10" t="s">
        <v>346</v>
      </c>
      <c r="C341" s="8"/>
      <c r="E341" s="5">
        <f>SUBTOTAL(9,E333:E340)</f>
        <v>10</v>
      </c>
    </row>
    <row r="342" spans="1:5" hidden="1" outlineLevel="2">
      <c r="A342" t="s">
        <v>88</v>
      </c>
      <c r="B342" t="s">
        <v>89</v>
      </c>
      <c r="C342" s="8">
        <v>39448</v>
      </c>
      <c r="D342" t="s">
        <v>0</v>
      </c>
      <c r="E342" s="5">
        <v>14</v>
      </c>
    </row>
    <row r="343" spans="1:5" hidden="1" outlineLevel="2">
      <c r="A343" t="s">
        <v>88</v>
      </c>
      <c r="B343" t="s">
        <v>89</v>
      </c>
      <c r="C343" s="8">
        <v>39479</v>
      </c>
      <c r="D343" t="s">
        <v>0</v>
      </c>
      <c r="E343" s="5">
        <v>6</v>
      </c>
    </row>
    <row r="344" spans="1:5" hidden="1" outlineLevel="2">
      <c r="A344" t="s">
        <v>88</v>
      </c>
      <c r="B344" t="s">
        <v>89</v>
      </c>
      <c r="C344" s="8">
        <v>39508</v>
      </c>
      <c r="D344" t="s">
        <v>0</v>
      </c>
      <c r="E344" s="5">
        <v>5</v>
      </c>
    </row>
    <row r="345" spans="1:5" hidden="1" outlineLevel="2">
      <c r="A345" t="s">
        <v>88</v>
      </c>
      <c r="B345" t="s">
        <v>89</v>
      </c>
      <c r="C345" s="8">
        <v>39539</v>
      </c>
      <c r="D345" t="s">
        <v>0</v>
      </c>
      <c r="E345" s="5">
        <v>10</v>
      </c>
    </row>
    <row r="346" spans="1:5" hidden="1" outlineLevel="2">
      <c r="A346" t="s">
        <v>88</v>
      </c>
      <c r="B346" t="s">
        <v>89</v>
      </c>
      <c r="C346" s="8">
        <v>39569</v>
      </c>
      <c r="D346" t="s">
        <v>0</v>
      </c>
      <c r="E346" s="5">
        <v>4</v>
      </c>
    </row>
    <row r="347" spans="1:5" hidden="1" outlineLevel="2">
      <c r="A347" t="s">
        <v>88</v>
      </c>
      <c r="B347" t="s">
        <v>89</v>
      </c>
      <c r="C347" s="8">
        <v>39600</v>
      </c>
      <c r="D347" t="s">
        <v>0</v>
      </c>
      <c r="E347" s="5">
        <v>8</v>
      </c>
    </row>
    <row r="348" spans="1:5" hidden="1" outlineLevel="2">
      <c r="A348" t="s">
        <v>88</v>
      </c>
      <c r="B348" t="s">
        <v>89</v>
      </c>
      <c r="C348" s="8">
        <v>39630</v>
      </c>
      <c r="D348" t="s">
        <v>0</v>
      </c>
      <c r="E348" s="5">
        <v>2</v>
      </c>
    </row>
    <row r="349" spans="1:5" hidden="1" outlineLevel="2">
      <c r="A349" t="s">
        <v>88</v>
      </c>
      <c r="B349" t="s">
        <v>89</v>
      </c>
      <c r="C349" s="8">
        <v>39661</v>
      </c>
      <c r="D349" t="s">
        <v>0</v>
      </c>
      <c r="E349" s="5">
        <v>18</v>
      </c>
    </row>
    <row r="350" spans="1:5" hidden="1" outlineLevel="2">
      <c r="A350" t="s">
        <v>88</v>
      </c>
      <c r="B350" t="s">
        <v>89</v>
      </c>
      <c r="C350" s="8">
        <v>39692</v>
      </c>
      <c r="D350" t="s">
        <v>0</v>
      </c>
      <c r="E350" s="5">
        <v>9</v>
      </c>
    </row>
    <row r="351" spans="1:5" hidden="1" outlineLevel="2">
      <c r="A351" t="s">
        <v>88</v>
      </c>
      <c r="B351" t="s">
        <v>89</v>
      </c>
      <c r="C351" s="8">
        <v>39722</v>
      </c>
      <c r="D351" t="s">
        <v>0</v>
      </c>
      <c r="E351" s="5">
        <v>2</v>
      </c>
    </row>
    <row r="352" spans="1:5" hidden="1" outlineLevel="2">
      <c r="A352" t="s">
        <v>88</v>
      </c>
      <c r="B352" t="s">
        <v>89</v>
      </c>
      <c r="C352" s="8">
        <v>39753</v>
      </c>
      <c r="D352" t="s">
        <v>0</v>
      </c>
      <c r="E352" s="5">
        <v>2</v>
      </c>
    </row>
    <row r="353" spans="1:5" hidden="1" outlineLevel="2">
      <c r="A353" t="s">
        <v>88</v>
      </c>
      <c r="B353" t="s">
        <v>89</v>
      </c>
      <c r="C353" s="8">
        <v>39783</v>
      </c>
      <c r="D353" t="s">
        <v>0</v>
      </c>
      <c r="E353" s="5">
        <v>1</v>
      </c>
    </row>
    <row r="354" spans="1:5" outlineLevel="1" collapsed="1">
      <c r="A354" s="10" t="s">
        <v>347</v>
      </c>
      <c r="C354" s="8"/>
      <c r="E354" s="5">
        <f>SUBTOTAL(9,E342:E353)</f>
        <v>81</v>
      </c>
    </row>
    <row r="355" spans="1:5" hidden="1" outlineLevel="2">
      <c r="A355" t="s">
        <v>116</v>
      </c>
      <c r="B355" t="s">
        <v>117</v>
      </c>
      <c r="C355" s="8">
        <v>39479</v>
      </c>
      <c r="D355" t="s">
        <v>0</v>
      </c>
      <c r="E355" s="5">
        <v>2</v>
      </c>
    </row>
    <row r="356" spans="1:5" hidden="1" outlineLevel="2">
      <c r="A356" t="s">
        <v>116</v>
      </c>
      <c r="B356" t="s">
        <v>117</v>
      </c>
      <c r="C356" s="8">
        <v>39508</v>
      </c>
      <c r="D356" t="s">
        <v>0</v>
      </c>
      <c r="E356" s="5">
        <v>2</v>
      </c>
    </row>
    <row r="357" spans="1:5" hidden="1" outlineLevel="2">
      <c r="A357" t="s">
        <v>116</v>
      </c>
      <c r="B357" t="s">
        <v>117</v>
      </c>
      <c r="C357" s="8">
        <v>39569</v>
      </c>
      <c r="D357" t="s">
        <v>0</v>
      </c>
      <c r="E357" s="5">
        <v>2</v>
      </c>
    </row>
    <row r="358" spans="1:5" hidden="1" outlineLevel="2">
      <c r="A358" t="s">
        <v>116</v>
      </c>
      <c r="B358" t="s">
        <v>117</v>
      </c>
      <c r="C358" s="8">
        <v>39600</v>
      </c>
      <c r="D358" t="s">
        <v>0</v>
      </c>
      <c r="E358" s="5">
        <v>1</v>
      </c>
    </row>
    <row r="359" spans="1:5" hidden="1" outlineLevel="2">
      <c r="A359" t="s">
        <v>116</v>
      </c>
      <c r="B359" t="s">
        <v>117</v>
      </c>
      <c r="C359" s="8">
        <v>39661</v>
      </c>
      <c r="D359" t="s">
        <v>0</v>
      </c>
      <c r="E359" s="5">
        <v>6</v>
      </c>
    </row>
    <row r="360" spans="1:5" hidden="1" outlineLevel="2">
      <c r="A360" t="s">
        <v>116</v>
      </c>
      <c r="B360" t="s">
        <v>117</v>
      </c>
      <c r="C360" s="8">
        <v>39692</v>
      </c>
      <c r="D360" t="s">
        <v>0</v>
      </c>
      <c r="E360" s="5">
        <v>0</v>
      </c>
    </row>
    <row r="361" spans="1:5" hidden="1" outlineLevel="2">
      <c r="A361" t="s">
        <v>116</v>
      </c>
      <c r="B361" t="s">
        <v>117</v>
      </c>
      <c r="C361" s="8">
        <v>39722</v>
      </c>
      <c r="D361" t="s">
        <v>0</v>
      </c>
      <c r="E361" s="5">
        <v>1</v>
      </c>
    </row>
    <row r="362" spans="1:5" hidden="1" outlineLevel="2">
      <c r="A362" t="s">
        <v>116</v>
      </c>
      <c r="B362" t="s">
        <v>117</v>
      </c>
      <c r="C362" s="8">
        <v>39753</v>
      </c>
      <c r="D362" t="s">
        <v>0</v>
      </c>
      <c r="E362" s="5">
        <v>0</v>
      </c>
    </row>
    <row r="363" spans="1:5" outlineLevel="1" collapsed="1">
      <c r="A363" s="10" t="s">
        <v>348</v>
      </c>
      <c r="C363" s="8"/>
      <c r="E363" s="5">
        <f>SUBTOTAL(9,E355:E362)</f>
        <v>14</v>
      </c>
    </row>
    <row r="364" spans="1:5" hidden="1" outlineLevel="2">
      <c r="A364" t="s">
        <v>146</v>
      </c>
      <c r="B364" t="s">
        <v>147</v>
      </c>
      <c r="C364" s="8">
        <v>39539</v>
      </c>
      <c r="D364" t="s">
        <v>0</v>
      </c>
      <c r="E364" s="5">
        <v>5</v>
      </c>
    </row>
    <row r="365" spans="1:5" hidden="1" outlineLevel="2">
      <c r="A365" t="s">
        <v>146</v>
      </c>
      <c r="B365" t="s">
        <v>147</v>
      </c>
      <c r="C365" s="8">
        <v>39569</v>
      </c>
      <c r="D365" t="s">
        <v>0</v>
      </c>
      <c r="E365" s="5">
        <v>17</v>
      </c>
    </row>
    <row r="366" spans="1:5" hidden="1" outlineLevel="2">
      <c r="A366" t="s">
        <v>146</v>
      </c>
      <c r="B366" t="s">
        <v>147</v>
      </c>
      <c r="C366" s="8">
        <v>39600</v>
      </c>
      <c r="D366" t="s">
        <v>0</v>
      </c>
      <c r="E366" s="5">
        <v>16</v>
      </c>
    </row>
    <row r="367" spans="1:5" hidden="1" outlineLevel="2">
      <c r="A367" t="s">
        <v>146</v>
      </c>
      <c r="B367" t="s">
        <v>147</v>
      </c>
      <c r="C367" s="8">
        <v>39630</v>
      </c>
      <c r="D367" t="s">
        <v>0</v>
      </c>
      <c r="E367" s="5">
        <v>10</v>
      </c>
    </row>
    <row r="368" spans="1:5" hidden="1" outlineLevel="2">
      <c r="A368" t="s">
        <v>146</v>
      </c>
      <c r="B368" t="s">
        <v>147</v>
      </c>
      <c r="C368" s="8">
        <v>39661</v>
      </c>
      <c r="D368" t="s">
        <v>0</v>
      </c>
      <c r="E368" s="5">
        <v>8</v>
      </c>
    </row>
    <row r="369" spans="1:5" hidden="1" outlineLevel="2">
      <c r="A369" t="s">
        <v>146</v>
      </c>
      <c r="B369" t="s">
        <v>147</v>
      </c>
      <c r="C369" s="8">
        <v>39692</v>
      </c>
      <c r="D369" t="s">
        <v>0</v>
      </c>
      <c r="E369" s="5">
        <v>15</v>
      </c>
    </row>
    <row r="370" spans="1:5" hidden="1" outlineLevel="2">
      <c r="A370" t="s">
        <v>146</v>
      </c>
      <c r="B370" t="s">
        <v>147</v>
      </c>
      <c r="C370" s="8">
        <v>39722</v>
      </c>
      <c r="D370" t="s">
        <v>0</v>
      </c>
      <c r="E370" s="5">
        <v>14</v>
      </c>
    </row>
    <row r="371" spans="1:5" hidden="1" outlineLevel="2">
      <c r="A371" t="s">
        <v>146</v>
      </c>
      <c r="B371" t="s">
        <v>147</v>
      </c>
      <c r="C371" s="8">
        <v>39753</v>
      </c>
      <c r="D371" t="s">
        <v>0</v>
      </c>
      <c r="E371" s="5">
        <v>12</v>
      </c>
    </row>
    <row r="372" spans="1:5" hidden="1" outlineLevel="2">
      <c r="A372" t="s">
        <v>146</v>
      </c>
      <c r="B372" t="s">
        <v>147</v>
      </c>
      <c r="C372" s="8">
        <v>39783</v>
      </c>
      <c r="D372" t="s">
        <v>0</v>
      </c>
      <c r="E372" s="5">
        <v>2</v>
      </c>
    </row>
    <row r="373" spans="1:5" outlineLevel="1" collapsed="1">
      <c r="A373" s="10" t="s">
        <v>349</v>
      </c>
      <c r="C373" s="8"/>
      <c r="E373" s="5">
        <f>SUBTOTAL(9,E364:E372)</f>
        <v>99</v>
      </c>
    </row>
    <row r="374" spans="1:5" hidden="1" outlineLevel="2">
      <c r="A374" t="s">
        <v>148</v>
      </c>
      <c r="B374" t="s">
        <v>149</v>
      </c>
      <c r="C374" s="8">
        <v>39539</v>
      </c>
      <c r="D374" t="s">
        <v>0</v>
      </c>
      <c r="E374" s="5">
        <v>2</v>
      </c>
    </row>
    <row r="375" spans="1:5" hidden="1" outlineLevel="2">
      <c r="A375" t="s">
        <v>148</v>
      </c>
      <c r="B375" t="s">
        <v>149</v>
      </c>
      <c r="C375" s="8">
        <v>39569</v>
      </c>
      <c r="D375" t="s">
        <v>0</v>
      </c>
      <c r="E375" s="5">
        <v>5</v>
      </c>
    </row>
    <row r="376" spans="1:5" hidden="1" outlineLevel="2">
      <c r="A376" t="s">
        <v>148</v>
      </c>
      <c r="B376" t="s">
        <v>149</v>
      </c>
      <c r="C376" s="8">
        <v>39600</v>
      </c>
      <c r="D376" t="s">
        <v>0</v>
      </c>
      <c r="E376" s="5">
        <v>7</v>
      </c>
    </row>
    <row r="377" spans="1:5" hidden="1" outlineLevel="2">
      <c r="A377" t="s">
        <v>148</v>
      </c>
      <c r="B377" t="s">
        <v>149</v>
      </c>
      <c r="C377" s="8">
        <v>39630</v>
      </c>
      <c r="D377" t="s">
        <v>0</v>
      </c>
      <c r="E377" s="5">
        <v>6</v>
      </c>
    </row>
    <row r="378" spans="1:5" hidden="1" outlineLevel="2">
      <c r="A378" t="s">
        <v>148</v>
      </c>
      <c r="B378" t="s">
        <v>149</v>
      </c>
      <c r="C378" s="8">
        <v>39661</v>
      </c>
      <c r="D378" t="s">
        <v>0</v>
      </c>
      <c r="E378" s="5">
        <v>5</v>
      </c>
    </row>
    <row r="379" spans="1:5" hidden="1" outlineLevel="2">
      <c r="A379" t="s">
        <v>148</v>
      </c>
      <c r="B379" t="s">
        <v>149</v>
      </c>
      <c r="C379" s="8">
        <v>39692</v>
      </c>
      <c r="D379" t="s">
        <v>0</v>
      </c>
      <c r="E379" s="5">
        <v>6</v>
      </c>
    </row>
    <row r="380" spans="1:5" hidden="1" outlineLevel="2">
      <c r="A380" t="s">
        <v>148</v>
      </c>
      <c r="B380" t="s">
        <v>149</v>
      </c>
      <c r="C380" s="8">
        <v>39722</v>
      </c>
      <c r="D380" t="s">
        <v>0</v>
      </c>
      <c r="E380" s="5">
        <v>9</v>
      </c>
    </row>
    <row r="381" spans="1:5" hidden="1" outlineLevel="2">
      <c r="A381" t="s">
        <v>148</v>
      </c>
      <c r="B381" t="s">
        <v>149</v>
      </c>
      <c r="C381" s="8">
        <v>39753</v>
      </c>
      <c r="D381" t="s">
        <v>0</v>
      </c>
      <c r="E381" s="5">
        <v>3</v>
      </c>
    </row>
    <row r="382" spans="1:5" hidden="1" outlineLevel="2">
      <c r="A382" t="s">
        <v>148</v>
      </c>
      <c r="B382" t="s">
        <v>149</v>
      </c>
      <c r="C382" s="8">
        <v>39783</v>
      </c>
      <c r="D382" t="s">
        <v>0</v>
      </c>
      <c r="E382" s="5">
        <v>3</v>
      </c>
    </row>
    <row r="383" spans="1:5" outlineLevel="1" collapsed="1">
      <c r="A383" s="10" t="s">
        <v>350</v>
      </c>
      <c r="C383" s="8"/>
      <c r="E383" s="5">
        <f>SUBTOTAL(9,E374:E382)</f>
        <v>46</v>
      </c>
    </row>
    <row r="384" spans="1:5" hidden="1" outlineLevel="2">
      <c r="A384" t="s">
        <v>168</v>
      </c>
      <c r="B384" t="s">
        <v>169</v>
      </c>
      <c r="C384" s="8">
        <v>39539</v>
      </c>
      <c r="D384" t="s">
        <v>0</v>
      </c>
      <c r="E384" s="5">
        <v>284</v>
      </c>
    </row>
    <row r="385" spans="1:5" hidden="1" outlineLevel="2">
      <c r="A385" t="s">
        <v>168</v>
      </c>
      <c r="B385" t="s">
        <v>169</v>
      </c>
      <c r="C385" s="8">
        <v>39569</v>
      </c>
      <c r="D385" t="s">
        <v>0</v>
      </c>
      <c r="E385" s="5">
        <v>298</v>
      </c>
    </row>
    <row r="386" spans="1:5" hidden="1" outlineLevel="2">
      <c r="A386" t="s">
        <v>168</v>
      </c>
      <c r="B386" t="s">
        <v>169</v>
      </c>
      <c r="C386" s="8">
        <v>39600</v>
      </c>
      <c r="D386" t="s">
        <v>0</v>
      </c>
      <c r="E386" s="5">
        <v>245</v>
      </c>
    </row>
    <row r="387" spans="1:5" hidden="1" outlineLevel="2">
      <c r="A387" t="s">
        <v>168</v>
      </c>
      <c r="B387" t="s">
        <v>169</v>
      </c>
      <c r="C387" s="8">
        <v>39630</v>
      </c>
      <c r="D387" t="s">
        <v>0</v>
      </c>
      <c r="E387" s="5">
        <v>128</v>
      </c>
    </row>
    <row r="388" spans="1:5" hidden="1" outlineLevel="2">
      <c r="A388" t="s">
        <v>168</v>
      </c>
      <c r="B388" t="s">
        <v>169</v>
      </c>
      <c r="C388" s="8">
        <v>39661</v>
      </c>
      <c r="D388" t="s">
        <v>0</v>
      </c>
      <c r="E388" s="5">
        <v>8</v>
      </c>
    </row>
    <row r="389" spans="1:5" hidden="1" outlineLevel="2">
      <c r="A389" t="s">
        <v>168</v>
      </c>
      <c r="B389" t="s">
        <v>169</v>
      </c>
      <c r="C389" s="8">
        <v>39692</v>
      </c>
      <c r="D389" t="s">
        <v>0</v>
      </c>
      <c r="E389" s="5">
        <v>19</v>
      </c>
    </row>
    <row r="390" spans="1:5" hidden="1" outlineLevel="2">
      <c r="A390" t="s">
        <v>168</v>
      </c>
      <c r="B390" t="s">
        <v>169</v>
      </c>
      <c r="C390" s="8">
        <v>39722</v>
      </c>
      <c r="D390" t="s">
        <v>0</v>
      </c>
      <c r="E390" s="5">
        <v>17</v>
      </c>
    </row>
    <row r="391" spans="1:5" hidden="1" outlineLevel="2">
      <c r="A391" t="s">
        <v>168</v>
      </c>
      <c r="B391" t="s">
        <v>169</v>
      </c>
      <c r="C391" s="8">
        <v>39753</v>
      </c>
      <c r="D391" t="s">
        <v>0</v>
      </c>
      <c r="E391" s="5">
        <v>8</v>
      </c>
    </row>
    <row r="392" spans="1:5" hidden="1" outlineLevel="2">
      <c r="A392" t="s">
        <v>168</v>
      </c>
      <c r="B392" t="s">
        <v>169</v>
      </c>
      <c r="C392" s="8">
        <v>39783</v>
      </c>
      <c r="D392" t="s">
        <v>0</v>
      </c>
      <c r="E392" s="5">
        <v>5</v>
      </c>
    </row>
    <row r="393" spans="1:5" outlineLevel="1" collapsed="1">
      <c r="A393" s="10" t="s">
        <v>351</v>
      </c>
      <c r="C393" s="8"/>
      <c r="E393" s="5">
        <f>SUBTOTAL(9,E384:E392)</f>
        <v>1012</v>
      </c>
    </row>
    <row r="394" spans="1:5" hidden="1" outlineLevel="2">
      <c r="A394" t="s">
        <v>170</v>
      </c>
      <c r="B394" t="s">
        <v>171</v>
      </c>
      <c r="C394" s="8">
        <v>39539</v>
      </c>
      <c r="D394" t="s">
        <v>0</v>
      </c>
      <c r="E394" s="5">
        <v>118</v>
      </c>
    </row>
    <row r="395" spans="1:5" hidden="1" outlineLevel="2">
      <c r="A395" t="s">
        <v>170</v>
      </c>
      <c r="B395" t="s">
        <v>171</v>
      </c>
      <c r="C395" s="8">
        <v>39569</v>
      </c>
      <c r="D395" t="s">
        <v>0</v>
      </c>
      <c r="E395" s="5">
        <v>118</v>
      </c>
    </row>
    <row r="396" spans="1:5" hidden="1" outlineLevel="2">
      <c r="A396" t="s">
        <v>170</v>
      </c>
      <c r="B396" t="s">
        <v>171</v>
      </c>
      <c r="C396" s="8">
        <v>39600</v>
      </c>
      <c r="D396" t="s">
        <v>0</v>
      </c>
      <c r="E396" s="5">
        <v>133</v>
      </c>
    </row>
    <row r="397" spans="1:5" hidden="1" outlineLevel="2">
      <c r="A397" t="s">
        <v>170</v>
      </c>
      <c r="B397" t="s">
        <v>171</v>
      </c>
      <c r="C397" s="8">
        <v>39630</v>
      </c>
      <c r="D397" t="s">
        <v>0</v>
      </c>
      <c r="E397" s="5">
        <v>89</v>
      </c>
    </row>
    <row r="398" spans="1:5" hidden="1" outlineLevel="2">
      <c r="A398" t="s">
        <v>170</v>
      </c>
      <c r="B398" t="s">
        <v>171</v>
      </c>
      <c r="C398" s="8">
        <v>39661</v>
      </c>
      <c r="D398" t="s">
        <v>0</v>
      </c>
      <c r="E398" s="5">
        <v>17</v>
      </c>
    </row>
    <row r="399" spans="1:5" hidden="1" outlineLevel="2">
      <c r="A399" t="s">
        <v>170</v>
      </c>
      <c r="B399" t="s">
        <v>171</v>
      </c>
      <c r="C399" s="8">
        <v>39692</v>
      </c>
      <c r="D399" t="s">
        <v>0</v>
      </c>
      <c r="E399" s="5">
        <v>38</v>
      </c>
    </row>
    <row r="400" spans="1:5" hidden="1" outlineLevel="2">
      <c r="A400" t="s">
        <v>170</v>
      </c>
      <c r="B400" t="s">
        <v>171</v>
      </c>
      <c r="C400" s="8">
        <v>39722</v>
      </c>
      <c r="D400" t="s">
        <v>0</v>
      </c>
      <c r="E400" s="5">
        <v>26</v>
      </c>
    </row>
    <row r="401" spans="1:5" hidden="1" outlineLevel="2">
      <c r="A401" t="s">
        <v>170</v>
      </c>
      <c r="B401" t="s">
        <v>171</v>
      </c>
      <c r="C401" s="8">
        <v>39753</v>
      </c>
      <c r="D401" t="s">
        <v>0</v>
      </c>
      <c r="E401" s="5">
        <v>16</v>
      </c>
    </row>
    <row r="402" spans="1:5" hidden="1" outlineLevel="2">
      <c r="A402" t="s">
        <v>170</v>
      </c>
      <c r="B402" t="s">
        <v>171</v>
      </c>
      <c r="C402" s="8">
        <v>39783</v>
      </c>
      <c r="D402" t="s">
        <v>0</v>
      </c>
      <c r="E402" s="5">
        <v>5</v>
      </c>
    </row>
    <row r="403" spans="1:5" outlineLevel="1" collapsed="1">
      <c r="A403" s="10" t="s">
        <v>352</v>
      </c>
      <c r="C403" s="8"/>
      <c r="E403" s="5">
        <f>SUBTOTAL(9,E394:E402)</f>
        <v>560</v>
      </c>
    </row>
    <row r="404" spans="1:5" hidden="1" outlineLevel="2">
      <c r="A404" t="s">
        <v>94</v>
      </c>
      <c r="B404" t="s">
        <v>95</v>
      </c>
      <c r="C404" s="8">
        <v>39448</v>
      </c>
      <c r="D404" t="s">
        <v>0</v>
      </c>
      <c r="E404" s="5">
        <v>108</v>
      </c>
    </row>
    <row r="405" spans="1:5" hidden="1" outlineLevel="2">
      <c r="A405" t="s">
        <v>94</v>
      </c>
      <c r="B405" t="s">
        <v>95</v>
      </c>
      <c r="C405" s="8">
        <v>39479</v>
      </c>
      <c r="D405" t="s">
        <v>0</v>
      </c>
      <c r="E405" s="5">
        <v>85</v>
      </c>
    </row>
    <row r="406" spans="1:5" hidden="1" outlineLevel="2">
      <c r="A406" t="s">
        <v>94</v>
      </c>
      <c r="B406" t="s">
        <v>95</v>
      </c>
      <c r="C406" s="8">
        <v>39508</v>
      </c>
      <c r="D406" t="s">
        <v>0</v>
      </c>
      <c r="E406" s="5">
        <v>103</v>
      </c>
    </row>
    <row r="407" spans="1:5" hidden="1" outlineLevel="2">
      <c r="A407" t="s">
        <v>94</v>
      </c>
      <c r="B407" t="s">
        <v>95</v>
      </c>
      <c r="C407" s="8">
        <v>39539</v>
      </c>
      <c r="D407" t="s">
        <v>0</v>
      </c>
      <c r="E407" s="5">
        <v>96</v>
      </c>
    </row>
    <row r="408" spans="1:5" hidden="1" outlineLevel="2">
      <c r="A408" t="s">
        <v>94</v>
      </c>
      <c r="B408" t="s">
        <v>95</v>
      </c>
      <c r="C408" s="8">
        <v>39569</v>
      </c>
      <c r="D408" t="s">
        <v>0</v>
      </c>
      <c r="E408" s="5">
        <v>82</v>
      </c>
    </row>
    <row r="409" spans="1:5" hidden="1" outlineLevel="2">
      <c r="A409" t="s">
        <v>94</v>
      </c>
      <c r="B409" t="s">
        <v>95</v>
      </c>
      <c r="C409" s="8">
        <v>39600</v>
      </c>
      <c r="D409" t="s">
        <v>0</v>
      </c>
      <c r="E409" s="5">
        <v>122</v>
      </c>
    </row>
    <row r="410" spans="1:5" hidden="1" outlineLevel="2">
      <c r="A410" t="s">
        <v>94</v>
      </c>
      <c r="B410" t="s">
        <v>95</v>
      </c>
      <c r="C410" s="8">
        <v>39630</v>
      </c>
      <c r="D410" t="s">
        <v>0</v>
      </c>
      <c r="E410" s="5">
        <v>26</v>
      </c>
    </row>
    <row r="411" spans="1:5" hidden="1" outlineLevel="2">
      <c r="A411" t="s">
        <v>94</v>
      </c>
      <c r="B411" t="s">
        <v>95</v>
      </c>
      <c r="C411" s="8">
        <v>39661</v>
      </c>
      <c r="D411" t="s">
        <v>0</v>
      </c>
      <c r="E411" s="5">
        <v>183</v>
      </c>
    </row>
    <row r="412" spans="1:5" hidden="1" outlineLevel="2">
      <c r="A412" t="s">
        <v>94</v>
      </c>
      <c r="B412" t="s">
        <v>95</v>
      </c>
      <c r="C412" s="8">
        <v>39692</v>
      </c>
      <c r="D412" t="s">
        <v>0</v>
      </c>
      <c r="E412" s="5">
        <v>113</v>
      </c>
    </row>
    <row r="413" spans="1:5" hidden="1" outlineLevel="2">
      <c r="A413" t="s">
        <v>94</v>
      </c>
      <c r="B413" t="s">
        <v>95</v>
      </c>
      <c r="C413" s="8">
        <v>39722</v>
      </c>
      <c r="D413" t="s">
        <v>0</v>
      </c>
      <c r="E413" s="5">
        <v>69</v>
      </c>
    </row>
    <row r="414" spans="1:5" hidden="1" outlineLevel="2">
      <c r="A414" t="s">
        <v>94</v>
      </c>
      <c r="B414" t="s">
        <v>95</v>
      </c>
      <c r="C414" s="8">
        <v>39753</v>
      </c>
      <c r="D414" t="s">
        <v>0</v>
      </c>
      <c r="E414" s="5">
        <v>63</v>
      </c>
    </row>
    <row r="415" spans="1:5" hidden="1" outlineLevel="2">
      <c r="A415" t="s">
        <v>94</v>
      </c>
      <c r="B415" t="s">
        <v>95</v>
      </c>
      <c r="C415" s="8">
        <v>39783</v>
      </c>
      <c r="D415" t="s">
        <v>0</v>
      </c>
      <c r="E415" s="5">
        <v>137</v>
      </c>
    </row>
    <row r="416" spans="1:5" outlineLevel="1" collapsed="1">
      <c r="A416" s="10" t="s">
        <v>353</v>
      </c>
      <c r="C416" s="8"/>
      <c r="E416" s="5">
        <f>SUBTOTAL(9,E404:E415)</f>
        <v>1187</v>
      </c>
    </row>
    <row r="417" spans="1:5" hidden="1" outlineLevel="2">
      <c r="A417" t="s">
        <v>96</v>
      </c>
      <c r="B417" t="s">
        <v>97</v>
      </c>
      <c r="C417" s="8">
        <v>39448</v>
      </c>
      <c r="D417" t="s">
        <v>0</v>
      </c>
      <c r="E417" s="5">
        <v>26</v>
      </c>
    </row>
    <row r="418" spans="1:5" hidden="1" outlineLevel="2">
      <c r="A418" t="s">
        <v>96</v>
      </c>
      <c r="B418" t="s">
        <v>97</v>
      </c>
      <c r="C418" s="8">
        <v>39479</v>
      </c>
      <c r="D418" t="s">
        <v>0</v>
      </c>
      <c r="E418" s="5">
        <v>31</v>
      </c>
    </row>
    <row r="419" spans="1:5" hidden="1" outlineLevel="2">
      <c r="A419" t="s">
        <v>96</v>
      </c>
      <c r="B419" t="s">
        <v>97</v>
      </c>
      <c r="C419" s="8">
        <v>39508</v>
      </c>
      <c r="D419" t="s">
        <v>0</v>
      </c>
      <c r="E419" s="5">
        <v>35</v>
      </c>
    </row>
    <row r="420" spans="1:5" hidden="1" outlineLevel="2">
      <c r="A420" t="s">
        <v>96</v>
      </c>
      <c r="B420" t="s">
        <v>97</v>
      </c>
      <c r="C420" s="8">
        <v>39539</v>
      </c>
      <c r="D420" t="s">
        <v>0</v>
      </c>
      <c r="E420" s="5">
        <v>44</v>
      </c>
    </row>
    <row r="421" spans="1:5" hidden="1" outlineLevel="2">
      <c r="A421" t="s">
        <v>96</v>
      </c>
      <c r="B421" t="s">
        <v>97</v>
      </c>
      <c r="C421" s="8">
        <v>39569</v>
      </c>
      <c r="D421" t="s">
        <v>0</v>
      </c>
      <c r="E421" s="5">
        <v>34</v>
      </c>
    </row>
    <row r="422" spans="1:5" hidden="1" outlineLevel="2">
      <c r="A422" t="s">
        <v>96</v>
      </c>
      <c r="B422" t="s">
        <v>97</v>
      </c>
      <c r="C422" s="8">
        <v>39600</v>
      </c>
      <c r="D422" t="s">
        <v>0</v>
      </c>
      <c r="E422" s="5">
        <v>51</v>
      </c>
    </row>
    <row r="423" spans="1:5" hidden="1" outlineLevel="2">
      <c r="A423" t="s">
        <v>96</v>
      </c>
      <c r="B423" t="s">
        <v>97</v>
      </c>
      <c r="C423" s="8">
        <v>39630</v>
      </c>
      <c r="D423" t="s">
        <v>0</v>
      </c>
      <c r="E423" s="5">
        <v>9</v>
      </c>
    </row>
    <row r="424" spans="1:5" hidden="1" outlineLevel="2">
      <c r="A424" t="s">
        <v>96</v>
      </c>
      <c r="B424" t="s">
        <v>97</v>
      </c>
      <c r="C424" s="8">
        <v>39661</v>
      </c>
      <c r="D424" t="s">
        <v>0</v>
      </c>
      <c r="E424" s="5">
        <v>63</v>
      </c>
    </row>
    <row r="425" spans="1:5" hidden="1" outlineLevel="2">
      <c r="A425" t="s">
        <v>96</v>
      </c>
      <c r="B425" t="s">
        <v>97</v>
      </c>
      <c r="C425" s="8">
        <v>39692</v>
      </c>
      <c r="D425" t="s">
        <v>0</v>
      </c>
      <c r="E425" s="5">
        <v>33</v>
      </c>
    </row>
    <row r="426" spans="1:5" hidden="1" outlineLevel="2">
      <c r="A426" t="s">
        <v>96</v>
      </c>
      <c r="B426" t="s">
        <v>97</v>
      </c>
      <c r="C426" s="8">
        <v>39722</v>
      </c>
      <c r="D426" t="s">
        <v>0</v>
      </c>
      <c r="E426" s="5">
        <v>27</v>
      </c>
    </row>
    <row r="427" spans="1:5" hidden="1" outlineLevel="2">
      <c r="A427" t="s">
        <v>96</v>
      </c>
      <c r="B427" t="s">
        <v>97</v>
      </c>
      <c r="C427" s="8">
        <v>39753</v>
      </c>
      <c r="D427" t="s">
        <v>0</v>
      </c>
      <c r="E427" s="5">
        <v>39</v>
      </c>
    </row>
    <row r="428" spans="1:5" hidden="1" outlineLevel="2">
      <c r="A428" t="s">
        <v>96</v>
      </c>
      <c r="B428" t="s">
        <v>97</v>
      </c>
      <c r="C428" s="8">
        <v>39783</v>
      </c>
      <c r="D428" t="s">
        <v>0</v>
      </c>
      <c r="E428" s="5">
        <v>25</v>
      </c>
    </row>
    <row r="429" spans="1:5" outlineLevel="1" collapsed="1">
      <c r="A429" s="10" t="s">
        <v>354</v>
      </c>
      <c r="C429" s="8"/>
      <c r="E429" s="5">
        <f>SUBTOTAL(9,E417:E428)</f>
        <v>417</v>
      </c>
    </row>
    <row r="430" spans="1:5" hidden="1" outlineLevel="2">
      <c r="A430" t="s">
        <v>176</v>
      </c>
      <c r="B430" t="s">
        <v>177</v>
      </c>
      <c r="C430" s="8">
        <v>39569</v>
      </c>
      <c r="D430" t="s">
        <v>0</v>
      </c>
      <c r="E430" s="5">
        <v>2</v>
      </c>
    </row>
    <row r="431" spans="1:5" hidden="1" outlineLevel="2">
      <c r="A431" t="s">
        <v>176</v>
      </c>
      <c r="B431" t="s">
        <v>177</v>
      </c>
      <c r="C431" s="8">
        <v>39600</v>
      </c>
      <c r="D431" t="s">
        <v>0</v>
      </c>
      <c r="E431" s="5">
        <v>3</v>
      </c>
    </row>
    <row r="432" spans="1:5" hidden="1" outlineLevel="2">
      <c r="A432" t="s">
        <v>176</v>
      </c>
      <c r="B432" t="s">
        <v>177</v>
      </c>
      <c r="C432" s="8">
        <v>39630</v>
      </c>
      <c r="D432" t="s">
        <v>0</v>
      </c>
      <c r="E432" s="5">
        <v>0</v>
      </c>
    </row>
    <row r="433" spans="1:5" hidden="1" outlineLevel="2">
      <c r="A433" t="s">
        <v>176</v>
      </c>
      <c r="B433" t="s">
        <v>177</v>
      </c>
      <c r="C433" s="8">
        <v>39661</v>
      </c>
      <c r="D433" t="s">
        <v>0</v>
      </c>
      <c r="E433" s="5">
        <v>6</v>
      </c>
    </row>
    <row r="434" spans="1:5" hidden="1" outlineLevel="2">
      <c r="A434" t="s">
        <v>176</v>
      </c>
      <c r="B434" t="s">
        <v>177</v>
      </c>
      <c r="C434" s="8">
        <v>39692</v>
      </c>
      <c r="D434" t="s">
        <v>0</v>
      </c>
      <c r="E434" s="5">
        <v>1</v>
      </c>
    </row>
    <row r="435" spans="1:5" outlineLevel="1" collapsed="1">
      <c r="A435" s="10" t="s">
        <v>355</v>
      </c>
      <c r="C435" s="8"/>
      <c r="E435" s="5">
        <f>SUBTOTAL(9,E430:E434)</f>
        <v>12</v>
      </c>
    </row>
    <row r="436" spans="1:5" hidden="1" outlineLevel="2">
      <c r="A436" t="s">
        <v>122</v>
      </c>
      <c r="B436" t="s">
        <v>123</v>
      </c>
      <c r="C436" s="8">
        <v>39479</v>
      </c>
      <c r="D436" t="s">
        <v>0</v>
      </c>
      <c r="E436" s="5">
        <v>1</v>
      </c>
    </row>
    <row r="437" spans="1:5" hidden="1" outlineLevel="2">
      <c r="A437" t="s">
        <v>122</v>
      </c>
      <c r="B437" t="s">
        <v>123</v>
      </c>
      <c r="C437" s="8">
        <v>39508</v>
      </c>
      <c r="D437" t="s">
        <v>0</v>
      </c>
      <c r="E437" s="5">
        <v>1</v>
      </c>
    </row>
    <row r="438" spans="1:5" hidden="1" outlineLevel="2">
      <c r="A438" t="s">
        <v>122</v>
      </c>
      <c r="B438" t="s">
        <v>123</v>
      </c>
      <c r="C438" s="8">
        <v>39569</v>
      </c>
      <c r="D438" t="s">
        <v>0</v>
      </c>
      <c r="E438" s="5">
        <v>2</v>
      </c>
    </row>
    <row r="439" spans="1:5" hidden="1" outlineLevel="2">
      <c r="A439" t="s">
        <v>122</v>
      </c>
      <c r="B439" t="s">
        <v>123</v>
      </c>
      <c r="C439" s="8">
        <v>39600</v>
      </c>
      <c r="D439" t="s">
        <v>0</v>
      </c>
      <c r="E439" s="5">
        <v>2</v>
      </c>
    </row>
    <row r="440" spans="1:5" outlineLevel="1" collapsed="1">
      <c r="A440" s="10" t="s">
        <v>356</v>
      </c>
      <c r="C440" s="8"/>
      <c r="E440" s="5">
        <f>SUBTOTAL(9,E436:E439)</f>
        <v>6</v>
      </c>
    </row>
    <row r="441" spans="1:5" hidden="1" outlineLevel="2">
      <c r="A441" t="s">
        <v>98</v>
      </c>
      <c r="B441" t="s">
        <v>99</v>
      </c>
      <c r="C441" s="8">
        <v>39448</v>
      </c>
      <c r="D441" t="s">
        <v>0</v>
      </c>
      <c r="E441" s="5">
        <v>8</v>
      </c>
    </row>
    <row r="442" spans="1:5" hidden="1" outlineLevel="2">
      <c r="A442" t="s">
        <v>98</v>
      </c>
      <c r="B442" t="s">
        <v>99</v>
      </c>
      <c r="C442" s="8">
        <v>39479</v>
      </c>
      <c r="D442" t="s">
        <v>0</v>
      </c>
      <c r="E442" s="5">
        <v>6</v>
      </c>
    </row>
    <row r="443" spans="1:5" hidden="1" outlineLevel="2">
      <c r="A443" t="s">
        <v>98</v>
      </c>
      <c r="B443" t="s">
        <v>99</v>
      </c>
      <c r="C443" s="8">
        <v>39508</v>
      </c>
      <c r="D443" t="s">
        <v>0</v>
      </c>
      <c r="E443" s="5">
        <v>12</v>
      </c>
    </row>
    <row r="444" spans="1:5" hidden="1" outlineLevel="2">
      <c r="A444" t="s">
        <v>98</v>
      </c>
      <c r="B444" t="s">
        <v>99</v>
      </c>
      <c r="C444" s="8">
        <v>39600</v>
      </c>
      <c r="D444" t="s">
        <v>0</v>
      </c>
      <c r="E444" s="5">
        <v>0</v>
      </c>
    </row>
    <row r="445" spans="1:5" outlineLevel="1" collapsed="1">
      <c r="A445" s="10" t="s">
        <v>357</v>
      </c>
      <c r="C445" s="8"/>
      <c r="E445" s="5">
        <f>SUBTOTAL(9,E441:E444)</f>
        <v>26</v>
      </c>
    </row>
    <row r="446" spans="1:5" hidden="1" outlineLevel="2">
      <c r="A446" t="s">
        <v>100</v>
      </c>
      <c r="B446" t="s">
        <v>101</v>
      </c>
      <c r="C446" s="8">
        <v>39448</v>
      </c>
      <c r="D446" t="s">
        <v>0</v>
      </c>
      <c r="E446" s="5">
        <v>3</v>
      </c>
    </row>
    <row r="447" spans="1:5" hidden="1" outlineLevel="2">
      <c r="A447" t="s">
        <v>100</v>
      </c>
      <c r="B447" t="s">
        <v>101</v>
      </c>
      <c r="C447" s="8">
        <v>39479</v>
      </c>
      <c r="D447" t="s">
        <v>0</v>
      </c>
      <c r="E447" s="5">
        <v>3</v>
      </c>
    </row>
    <row r="448" spans="1:5" hidden="1" outlineLevel="2">
      <c r="A448" t="s">
        <v>100</v>
      </c>
      <c r="B448" t="s">
        <v>101</v>
      </c>
      <c r="C448" s="8">
        <v>39508</v>
      </c>
      <c r="D448" t="s">
        <v>0</v>
      </c>
      <c r="E448" s="5">
        <v>4</v>
      </c>
    </row>
    <row r="449" spans="1:5" hidden="1" outlineLevel="2">
      <c r="A449" t="s">
        <v>100</v>
      </c>
      <c r="B449" t="s">
        <v>101</v>
      </c>
      <c r="C449" s="8">
        <v>39539</v>
      </c>
      <c r="D449" t="s">
        <v>0</v>
      </c>
      <c r="E449" s="5">
        <v>1</v>
      </c>
    </row>
    <row r="450" spans="1:5" outlineLevel="1" collapsed="1">
      <c r="A450" s="10" t="s">
        <v>358</v>
      </c>
      <c r="C450" s="8"/>
      <c r="E450" s="5">
        <f>SUBTOTAL(9,E446:E449)</f>
        <v>11</v>
      </c>
    </row>
    <row r="451" spans="1:5" hidden="1" outlineLevel="2">
      <c r="A451" t="s">
        <v>102</v>
      </c>
      <c r="B451" t="s">
        <v>103</v>
      </c>
      <c r="C451" s="8">
        <v>39448</v>
      </c>
      <c r="D451" t="s">
        <v>0</v>
      </c>
      <c r="E451" s="5">
        <v>4</v>
      </c>
    </row>
    <row r="452" spans="1:5" hidden="1" outlineLevel="2">
      <c r="A452" t="s">
        <v>102</v>
      </c>
      <c r="B452" t="s">
        <v>103</v>
      </c>
      <c r="C452" s="8">
        <v>39479</v>
      </c>
      <c r="D452" t="s">
        <v>0</v>
      </c>
      <c r="E452" s="5">
        <v>3</v>
      </c>
    </row>
    <row r="453" spans="1:5" hidden="1" outlineLevel="2">
      <c r="A453" t="s">
        <v>102</v>
      </c>
      <c r="B453" t="s">
        <v>103</v>
      </c>
      <c r="C453" s="8">
        <v>39508</v>
      </c>
      <c r="D453" t="s">
        <v>0</v>
      </c>
      <c r="E453" s="5">
        <v>5</v>
      </c>
    </row>
    <row r="454" spans="1:5" hidden="1" outlineLevel="2">
      <c r="A454" t="s">
        <v>102</v>
      </c>
      <c r="B454" t="s">
        <v>103</v>
      </c>
      <c r="C454" s="8">
        <v>39539</v>
      </c>
      <c r="D454" t="s">
        <v>0</v>
      </c>
      <c r="E454" s="5">
        <v>9</v>
      </c>
    </row>
    <row r="455" spans="1:5" hidden="1" outlineLevel="2">
      <c r="A455" t="s">
        <v>102</v>
      </c>
      <c r="B455" t="s">
        <v>103</v>
      </c>
      <c r="C455" s="8">
        <v>39569</v>
      </c>
      <c r="D455" t="s">
        <v>0</v>
      </c>
      <c r="E455" s="5">
        <v>3</v>
      </c>
    </row>
    <row r="456" spans="1:5" hidden="1" outlineLevel="2">
      <c r="A456" t="s">
        <v>102</v>
      </c>
      <c r="B456" t="s">
        <v>103</v>
      </c>
      <c r="C456" s="8">
        <v>39600</v>
      </c>
      <c r="D456" t="s">
        <v>0</v>
      </c>
      <c r="E456" s="5">
        <v>4</v>
      </c>
    </row>
    <row r="457" spans="1:5" hidden="1" outlineLevel="2">
      <c r="A457" t="s">
        <v>102</v>
      </c>
      <c r="B457" t="s">
        <v>103</v>
      </c>
      <c r="C457" s="8">
        <v>39661</v>
      </c>
      <c r="D457" t="s">
        <v>0</v>
      </c>
      <c r="E457" s="5">
        <v>5</v>
      </c>
    </row>
    <row r="458" spans="1:5" hidden="1" outlineLevel="2">
      <c r="A458" t="s">
        <v>102</v>
      </c>
      <c r="B458" t="s">
        <v>103</v>
      </c>
      <c r="C458" s="8">
        <v>39692</v>
      </c>
      <c r="D458" t="s">
        <v>0</v>
      </c>
      <c r="E458" s="5">
        <v>1</v>
      </c>
    </row>
    <row r="459" spans="1:5" hidden="1" outlineLevel="2">
      <c r="A459" t="s">
        <v>102</v>
      </c>
      <c r="B459" t="s">
        <v>103</v>
      </c>
      <c r="C459" s="8">
        <v>39753</v>
      </c>
      <c r="D459" t="s">
        <v>0</v>
      </c>
      <c r="E459" s="5">
        <v>1</v>
      </c>
    </row>
    <row r="460" spans="1:5" outlineLevel="1" collapsed="1">
      <c r="A460" s="10" t="s">
        <v>359</v>
      </c>
      <c r="C460" s="8"/>
      <c r="E460" s="5">
        <f>SUBTOTAL(9,E451:E459)</f>
        <v>35</v>
      </c>
    </row>
    <row r="461" spans="1:5" hidden="1" outlineLevel="2">
      <c r="A461" t="s">
        <v>124</v>
      </c>
      <c r="B461" t="s">
        <v>125</v>
      </c>
      <c r="C461" s="8">
        <v>39479</v>
      </c>
      <c r="D461" t="s">
        <v>0</v>
      </c>
      <c r="E461" s="5">
        <v>1</v>
      </c>
    </row>
    <row r="462" spans="1:5" hidden="1" outlineLevel="2">
      <c r="A462" t="s">
        <v>124</v>
      </c>
      <c r="B462" t="s">
        <v>125</v>
      </c>
      <c r="C462" s="8">
        <v>39508</v>
      </c>
      <c r="D462" t="s">
        <v>0</v>
      </c>
      <c r="E462" s="5">
        <v>5</v>
      </c>
    </row>
    <row r="463" spans="1:5" hidden="1" outlineLevel="2">
      <c r="A463" t="s">
        <v>124</v>
      </c>
      <c r="B463" t="s">
        <v>125</v>
      </c>
      <c r="C463" s="8">
        <v>39539</v>
      </c>
      <c r="D463" t="s">
        <v>0</v>
      </c>
      <c r="E463" s="5">
        <v>5</v>
      </c>
    </row>
    <row r="464" spans="1:5" hidden="1" outlineLevel="2">
      <c r="A464" t="s">
        <v>124</v>
      </c>
      <c r="B464" t="s">
        <v>125</v>
      </c>
      <c r="C464" s="8">
        <v>39569</v>
      </c>
      <c r="D464" t="s">
        <v>0</v>
      </c>
      <c r="E464" s="5">
        <v>2</v>
      </c>
    </row>
    <row r="465" spans="1:5" hidden="1" outlineLevel="2">
      <c r="A465" t="s">
        <v>124</v>
      </c>
      <c r="B465" t="s">
        <v>125</v>
      </c>
      <c r="C465" s="8">
        <v>39600</v>
      </c>
      <c r="D465" t="s">
        <v>0</v>
      </c>
      <c r="E465" s="5">
        <v>0</v>
      </c>
    </row>
    <row r="466" spans="1:5" hidden="1" outlineLevel="2">
      <c r="A466" t="s">
        <v>124</v>
      </c>
      <c r="B466" t="s">
        <v>125</v>
      </c>
      <c r="C466" s="8">
        <v>39661</v>
      </c>
      <c r="D466" t="s">
        <v>0</v>
      </c>
      <c r="E466" s="5">
        <v>4</v>
      </c>
    </row>
    <row r="467" spans="1:5" hidden="1" outlineLevel="2">
      <c r="A467" t="s">
        <v>124</v>
      </c>
      <c r="B467" t="s">
        <v>125</v>
      </c>
      <c r="C467" s="8">
        <v>39692</v>
      </c>
      <c r="D467" t="s">
        <v>0</v>
      </c>
      <c r="E467" s="5">
        <v>2</v>
      </c>
    </row>
    <row r="468" spans="1:5" outlineLevel="1" collapsed="1">
      <c r="A468" s="10" t="s">
        <v>360</v>
      </c>
      <c r="C468" s="8"/>
      <c r="E468" s="5">
        <f>SUBTOTAL(9,E461:E467)</f>
        <v>19</v>
      </c>
    </row>
    <row r="469" spans="1:5" hidden="1" outlineLevel="2">
      <c r="A469" t="s">
        <v>150</v>
      </c>
      <c r="B469" t="s">
        <v>151</v>
      </c>
      <c r="C469" s="8">
        <v>39539</v>
      </c>
      <c r="D469" t="s">
        <v>0</v>
      </c>
      <c r="E469" s="5">
        <v>4</v>
      </c>
    </row>
    <row r="470" spans="1:5" hidden="1" outlineLevel="2">
      <c r="A470" t="s">
        <v>150</v>
      </c>
      <c r="B470" t="s">
        <v>151</v>
      </c>
      <c r="C470" s="8">
        <v>39569</v>
      </c>
      <c r="D470" t="s">
        <v>0</v>
      </c>
      <c r="E470" s="5">
        <v>12</v>
      </c>
    </row>
    <row r="471" spans="1:5" hidden="1" outlineLevel="2">
      <c r="A471" t="s">
        <v>150</v>
      </c>
      <c r="B471" t="s">
        <v>151</v>
      </c>
      <c r="C471" s="8">
        <v>39600</v>
      </c>
      <c r="D471" t="s">
        <v>0</v>
      </c>
      <c r="E471" s="5">
        <v>10</v>
      </c>
    </row>
    <row r="472" spans="1:5" hidden="1" outlineLevel="2">
      <c r="A472" t="s">
        <v>150</v>
      </c>
      <c r="B472" t="s">
        <v>151</v>
      </c>
      <c r="C472" s="8">
        <v>39630</v>
      </c>
      <c r="D472" t="s">
        <v>0</v>
      </c>
      <c r="E472" s="5">
        <v>11</v>
      </c>
    </row>
    <row r="473" spans="1:5" hidden="1" outlineLevel="2">
      <c r="A473" t="s">
        <v>150</v>
      </c>
      <c r="B473" t="s">
        <v>151</v>
      </c>
      <c r="C473" s="8">
        <v>39661</v>
      </c>
      <c r="D473" t="s">
        <v>0</v>
      </c>
      <c r="E473" s="5">
        <v>8</v>
      </c>
    </row>
    <row r="474" spans="1:5" hidden="1" outlineLevel="2">
      <c r="A474" t="s">
        <v>150</v>
      </c>
      <c r="B474" t="s">
        <v>151</v>
      </c>
      <c r="C474" s="8">
        <v>39692</v>
      </c>
      <c r="D474" t="s">
        <v>0</v>
      </c>
      <c r="E474" s="5">
        <v>8</v>
      </c>
    </row>
    <row r="475" spans="1:5" hidden="1" outlineLevel="2">
      <c r="A475" t="s">
        <v>150</v>
      </c>
      <c r="B475" t="s">
        <v>151</v>
      </c>
      <c r="C475" s="8">
        <v>39722</v>
      </c>
      <c r="D475" t="s">
        <v>0</v>
      </c>
      <c r="E475" s="5">
        <v>7</v>
      </c>
    </row>
    <row r="476" spans="1:5" hidden="1" outlineLevel="2">
      <c r="A476" t="s">
        <v>150</v>
      </c>
      <c r="B476" t="s">
        <v>151</v>
      </c>
      <c r="C476" s="8">
        <v>39753</v>
      </c>
      <c r="D476" t="s">
        <v>0</v>
      </c>
      <c r="E476" s="5">
        <v>4</v>
      </c>
    </row>
    <row r="477" spans="1:5" hidden="1" outlineLevel="2">
      <c r="A477" t="s">
        <v>150</v>
      </c>
      <c r="B477" t="s">
        <v>151</v>
      </c>
      <c r="C477" s="8">
        <v>39783</v>
      </c>
      <c r="D477" t="s">
        <v>0</v>
      </c>
      <c r="E477" s="5">
        <v>11</v>
      </c>
    </row>
    <row r="478" spans="1:5" outlineLevel="1" collapsed="1">
      <c r="A478" s="10" t="s">
        <v>361</v>
      </c>
      <c r="C478" s="8"/>
      <c r="E478" s="5">
        <f>SUBTOTAL(9,E469:E477)</f>
        <v>75</v>
      </c>
    </row>
    <row r="479" spans="1:5" hidden="1" outlineLevel="2">
      <c r="A479" t="s">
        <v>152</v>
      </c>
      <c r="B479" t="s">
        <v>153</v>
      </c>
      <c r="C479" s="8">
        <v>39539</v>
      </c>
      <c r="D479" t="s">
        <v>0</v>
      </c>
      <c r="E479" s="5">
        <v>4</v>
      </c>
    </row>
    <row r="480" spans="1:5" hidden="1" outlineLevel="2">
      <c r="A480" t="s">
        <v>152</v>
      </c>
      <c r="B480" t="s">
        <v>153</v>
      </c>
      <c r="C480" s="8">
        <v>39569</v>
      </c>
      <c r="D480" t="s">
        <v>0</v>
      </c>
      <c r="E480" s="5">
        <v>11</v>
      </c>
    </row>
    <row r="481" spans="1:5" hidden="1" outlineLevel="2">
      <c r="A481" t="s">
        <v>152</v>
      </c>
      <c r="B481" t="s">
        <v>153</v>
      </c>
      <c r="C481" s="8">
        <v>39600</v>
      </c>
      <c r="D481" t="s">
        <v>0</v>
      </c>
      <c r="E481" s="5">
        <v>8</v>
      </c>
    </row>
    <row r="482" spans="1:5" hidden="1" outlineLevel="2">
      <c r="A482" t="s">
        <v>152</v>
      </c>
      <c r="B482" t="s">
        <v>153</v>
      </c>
      <c r="C482" s="8">
        <v>39630</v>
      </c>
      <c r="D482" t="s">
        <v>0</v>
      </c>
      <c r="E482" s="5">
        <v>3</v>
      </c>
    </row>
    <row r="483" spans="1:5" hidden="1" outlineLevel="2">
      <c r="A483" t="s">
        <v>152</v>
      </c>
      <c r="B483" t="s">
        <v>153</v>
      </c>
      <c r="C483" s="8">
        <v>39661</v>
      </c>
      <c r="D483" t="s">
        <v>0</v>
      </c>
      <c r="E483" s="5">
        <v>3</v>
      </c>
    </row>
    <row r="484" spans="1:5" hidden="1" outlineLevel="2">
      <c r="A484" t="s">
        <v>152</v>
      </c>
      <c r="B484" t="s">
        <v>153</v>
      </c>
      <c r="C484" s="8">
        <v>39692</v>
      </c>
      <c r="D484" t="s">
        <v>0</v>
      </c>
      <c r="E484" s="5">
        <v>9</v>
      </c>
    </row>
    <row r="485" spans="1:5" hidden="1" outlineLevel="2">
      <c r="A485" t="s">
        <v>152</v>
      </c>
      <c r="B485" t="s">
        <v>153</v>
      </c>
      <c r="C485" s="8">
        <v>39722</v>
      </c>
      <c r="D485" t="s">
        <v>0</v>
      </c>
      <c r="E485" s="5">
        <v>7</v>
      </c>
    </row>
    <row r="486" spans="1:5" hidden="1" outlineLevel="2">
      <c r="A486" t="s">
        <v>152</v>
      </c>
      <c r="B486" t="s">
        <v>153</v>
      </c>
      <c r="C486" s="8">
        <v>39753</v>
      </c>
      <c r="D486" t="s">
        <v>0</v>
      </c>
      <c r="E486" s="5">
        <v>4</v>
      </c>
    </row>
    <row r="487" spans="1:5" hidden="1" outlineLevel="2">
      <c r="A487" t="s">
        <v>152</v>
      </c>
      <c r="B487" t="s">
        <v>153</v>
      </c>
      <c r="C487" s="8">
        <v>39783</v>
      </c>
      <c r="D487" t="s">
        <v>0</v>
      </c>
      <c r="E487" s="5">
        <v>2</v>
      </c>
    </row>
    <row r="488" spans="1:5" outlineLevel="1" collapsed="1">
      <c r="A488" s="10" t="s">
        <v>362</v>
      </c>
      <c r="C488" s="8"/>
      <c r="E488" s="5">
        <f>SUBTOTAL(9,E479:E487)</f>
        <v>51</v>
      </c>
    </row>
    <row r="489" spans="1:5" hidden="1" outlineLevel="2">
      <c r="A489" t="s">
        <v>182</v>
      </c>
      <c r="B489" t="s">
        <v>183</v>
      </c>
      <c r="C489" s="8">
        <v>39630</v>
      </c>
      <c r="D489" t="s">
        <v>0</v>
      </c>
      <c r="E489" s="5">
        <v>239</v>
      </c>
    </row>
    <row r="490" spans="1:5" hidden="1" outlineLevel="2">
      <c r="A490" t="s">
        <v>182</v>
      </c>
      <c r="B490" t="s">
        <v>183</v>
      </c>
      <c r="C490" s="8">
        <v>39661</v>
      </c>
      <c r="D490" t="s">
        <v>0</v>
      </c>
      <c r="E490" s="5">
        <v>132</v>
      </c>
    </row>
    <row r="491" spans="1:5" hidden="1" outlineLevel="2">
      <c r="A491" t="s">
        <v>182</v>
      </c>
      <c r="B491" t="s">
        <v>183</v>
      </c>
      <c r="C491" s="8">
        <v>39692</v>
      </c>
      <c r="D491" t="s">
        <v>0</v>
      </c>
      <c r="E491" s="5">
        <v>96</v>
      </c>
    </row>
    <row r="492" spans="1:5" hidden="1" outlineLevel="2">
      <c r="A492" t="s">
        <v>182</v>
      </c>
      <c r="B492" t="s">
        <v>183</v>
      </c>
      <c r="C492" s="8">
        <v>39722</v>
      </c>
      <c r="D492" t="s">
        <v>0</v>
      </c>
      <c r="E492" s="5">
        <v>122</v>
      </c>
    </row>
    <row r="493" spans="1:5" hidden="1" outlineLevel="2">
      <c r="A493" t="s">
        <v>182</v>
      </c>
      <c r="B493" t="s">
        <v>183</v>
      </c>
      <c r="C493" s="8">
        <v>39753</v>
      </c>
      <c r="D493" t="s">
        <v>0</v>
      </c>
      <c r="E493" s="5">
        <v>211</v>
      </c>
    </row>
    <row r="494" spans="1:5" hidden="1" outlineLevel="2">
      <c r="A494" t="s">
        <v>182</v>
      </c>
      <c r="B494" t="s">
        <v>183</v>
      </c>
      <c r="C494" s="8">
        <v>39783</v>
      </c>
      <c r="D494" t="s">
        <v>0</v>
      </c>
      <c r="E494" s="5">
        <v>202</v>
      </c>
    </row>
    <row r="495" spans="1:5" outlineLevel="1" collapsed="1">
      <c r="A495" s="10" t="s">
        <v>363</v>
      </c>
      <c r="C495" s="8"/>
      <c r="E495" s="5">
        <f>SUBTOTAL(9,E489:E494)</f>
        <v>1002</v>
      </c>
    </row>
    <row r="496" spans="1:5" hidden="1" outlineLevel="2">
      <c r="A496" t="s">
        <v>184</v>
      </c>
      <c r="B496" t="s">
        <v>185</v>
      </c>
      <c r="C496" s="8">
        <v>39630</v>
      </c>
      <c r="D496" t="s">
        <v>0</v>
      </c>
      <c r="E496" s="5">
        <v>51</v>
      </c>
    </row>
    <row r="497" spans="1:5" hidden="1" outlineLevel="2">
      <c r="A497" t="s">
        <v>184</v>
      </c>
      <c r="B497" t="s">
        <v>185</v>
      </c>
      <c r="C497" s="8">
        <v>39661</v>
      </c>
      <c r="D497" t="s">
        <v>0</v>
      </c>
      <c r="E497" s="5">
        <v>52</v>
      </c>
    </row>
    <row r="498" spans="1:5" hidden="1" outlineLevel="2">
      <c r="A498" t="s">
        <v>184</v>
      </c>
      <c r="B498" t="s">
        <v>185</v>
      </c>
      <c r="C498" s="8">
        <v>39692</v>
      </c>
      <c r="D498" t="s">
        <v>0</v>
      </c>
      <c r="E498" s="5">
        <v>60</v>
      </c>
    </row>
    <row r="499" spans="1:5" hidden="1" outlineLevel="2">
      <c r="A499" t="s">
        <v>184</v>
      </c>
      <c r="B499" t="s">
        <v>185</v>
      </c>
      <c r="C499" s="8">
        <v>39722</v>
      </c>
      <c r="D499" t="s">
        <v>0</v>
      </c>
      <c r="E499" s="5">
        <v>30</v>
      </c>
    </row>
    <row r="500" spans="1:5" hidden="1" outlineLevel="2">
      <c r="A500" t="s">
        <v>184</v>
      </c>
      <c r="B500" t="s">
        <v>185</v>
      </c>
      <c r="C500" s="8">
        <v>39753</v>
      </c>
      <c r="D500" t="s">
        <v>0</v>
      </c>
      <c r="E500" s="5">
        <v>31</v>
      </c>
    </row>
    <row r="501" spans="1:5" hidden="1" outlineLevel="2">
      <c r="A501" t="s">
        <v>184</v>
      </c>
      <c r="B501" t="s">
        <v>185</v>
      </c>
      <c r="C501" s="8">
        <v>39783</v>
      </c>
      <c r="D501" t="s">
        <v>0</v>
      </c>
      <c r="E501" s="5">
        <v>47</v>
      </c>
    </row>
    <row r="502" spans="1:5" outlineLevel="1" collapsed="1">
      <c r="A502" s="10" t="s">
        <v>364</v>
      </c>
      <c r="C502" s="8"/>
      <c r="E502" s="5">
        <f>SUBTOTAL(9,E496:E501)</f>
        <v>271</v>
      </c>
    </row>
    <row r="503" spans="1:5" hidden="1" outlineLevel="2">
      <c r="A503" t="s">
        <v>186</v>
      </c>
      <c r="B503" t="s">
        <v>187</v>
      </c>
      <c r="C503" s="8">
        <v>39630</v>
      </c>
      <c r="D503" t="s">
        <v>0</v>
      </c>
      <c r="E503" s="5">
        <v>13</v>
      </c>
    </row>
    <row r="504" spans="1:5" hidden="1" outlineLevel="2">
      <c r="A504" t="s">
        <v>186</v>
      </c>
      <c r="B504" t="s">
        <v>187</v>
      </c>
      <c r="C504" s="8">
        <v>39661</v>
      </c>
      <c r="D504" t="s">
        <v>0</v>
      </c>
      <c r="E504" s="5">
        <v>23</v>
      </c>
    </row>
    <row r="505" spans="1:5" hidden="1" outlineLevel="2">
      <c r="A505" t="s">
        <v>186</v>
      </c>
      <c r="B505" t="s">
        <v>187</v>
      </c>
      <c r="C505" s="8">
        <v>39692</v>
      </c>
      <c r="D505" t="s">
        <v>0</v>
      </c>
      <c r="E505" s="5">
        <v>2</v>
      </c>
    </row>
    <row r="506" spans="1:5" hidden="1" outlineLevel="2">
      <c r="A506" t="s">
        <v>186</v>
      </c>
      <c r="B506" t="s">
        <v>187</v>
      </c>
      <c r="C506" s="8">
        <v>39722</v>
      </c>
      <c r="D506" t="s">
        <v>0</v>
      </c>
      <c r="E506" s="5">
        <v>5</v>
      </c>
    </row>
    <row r="507" spans="1:5" hidden="1" outlineLevel="2">
      <c r="A507" t="s">
        <v>186</v>
      </c>
      <c r="B507" t="s">
        <v>187</v>
      </c>
      <c r="C507" s="8">
        <v>39753</v>
      </c>
      <c r="D507" t="s">
        <v>0</v>
      </c>
      <c r="E507" s="5">
        <v>14</v>
      </c>
    </row>
    <row r="508" spans="1:5" hidden="1" outlineLevel="2">
      <c r="A508" t="s">
        <v>186</v>
      </c>
      <c r="B508" t="s">
        <v>187</v>
      </c>
      <c r="C508" s="8">
        <v>39783</v>
      </c>
      <c r="D508" t="s">
        <v>0</v>
      </c>
      <c r="E508" s="5">
        <v>0</v>
      </c>
    </row>
    <row r="509" spans="1:5" outlineLevel="1" collapsed="1">
      <c r="A509" s="10" t="s">
        <v>365</v>
      </c>
      <c r="C509" s="8"/>
      <c r="E509" s="5">
        <f>SUBTOTAL(9,E503:E508)</f>
        <v>57</v>
      </c>
    </row>
    <row r="510" spans="1:5" hidden="1" outlineLevel="2">
      <c r="A510" t="s">
        <v>188</v>
      </c>
      <c r="B510" t="s">
        <v>189</v>
      </c>
      <c r="C510" s="8">
        <v>39630</v>
      </c>
      <c r="D510" t="s">
        <v>0</v>
      </c>
      <c r="E510" s="5">
        <v>3</v>
      </c>
    </row>
    <row r="511" spans="1:5" hidden="1" outlineLevel="2">
      <c r="A511" t="s">
        <v>188</v>
      </c>
      <c r="B511" t="s">
        <v>189</v>
      </c>
      <c r="C511" s="8">
        <v>39661</v>
      </c>
      <c r="D511" t="s">
        <v>0</v>
      </c>
      <c r="E511" s="5">
        <v>12</v>
      </c>
    </row>
    <row r="512" spans="1:5" hidden="1" outlineLevel="2">
      <c r="A512" t="s">
        <v>188</v>
      </c>
      <c r="B512" t="s">
        <v>189</v>
      </c>
      <c r="C512" s="8">
        <v>39692</v>
      </c>
      <c r="D512" t="s">
        <v>0</v>
      </c>
      <c r="E512" s="5">
        <v>1</v>
      </c>
    </row>
    <row r="513" spans="1:5" hidden="1" outlineLevel="2">
      <c r="A513" t="s">
        <v>188</v>
      </c>
      <c r="B513" t="s">
        <v>189</v>
      </c>
      <c r="C513" s="8">
        <v>39722</v>
      </c>
      <c r="D513" t="s">
        <v>0</v>
      </c>
      <c r="E513" s="5">
        <v>1</v>
      </c>
    </row>
    <row r="514" spans="1:5" hidden="1" outlineLevel="2">
      <c r="A514" t="s">
        <v>188</v>
      </c>
      <c r="B514" t="s">
        <v>189</v>
      </c>
      <c r="C514" s="8">
        <v>39753</v>
      </c>
      <c r="D514" t="s">
        <v>0</v>
      </c>
      <c r="E514" s="5">
        <v>6</v>
      </c>
    </row>
    <row r="515" spans="1:5" hidden="1" outlineLevel="2">
      <c r="A515" t="s">
        <v>188</v>
      </c>
      <c r="B515" t="s">
        <v>189</v>
      </c>
      <c r="C515" s="8">
        <v>39783</v>
      </c>
      <c r="D515" t="s">
        <v>0</v>
      </c>
      <c r="E515" s="5">
        <v>1</v>
      </c>
    </row>
    <row r="516" spans="1:5" outlineLevel="1" collapsed="1">
      <c r="A516" s="10" t="s">
        <v>366</v>
      </c>
      <c r="C516" s="8"/>
      <c r="E516" s="5">
        <f>SUBTOTAL(9,E510:E515)</f>
        <v>24</v>
      </c>
    </row>
    <row r="517" spans="1:5" hidden="1" outlineLevel="2">
      <c r="A517" t="s">
        <v>214</v>
      </c>
      <c r="B517" t="s">
        <v>215</v>
      </c>
      <c r="C517" s="8">
        <v>39753</v>
      </c>
      <c r="D517" t="s">
        <v>0</v>
      </c>
      <c r="E517" s="5">
        <v>4</v>
      </c>
    </row>
    <row r="518" spans="1:5" hidden="1" outlineLevel="2">
      <c r="A518" t="s">
        <v>214</v>
      </c>
      <c r="B518" t="s">
        <v>215</v>
      </c>
      <c r="C518" s="8">
        <v>39783</v>
      </c>
      <c r="D518" t="s">
        <v>0</v>
      </c>
      <c r="E518" s="5">
        <v>5</v>
      </c>
    </row>
    <row r="519" spans="1:5" outlineLevel="1" collapsed="1">
      <c r="A519" s="10" t="s">
        <v>367</v>
      </c>
      <c r="C519" s="8"/>
      <c r="E519" s="5">
        <f>SUBTOTAL(9,E517:E518)</f>
        <v>9</v>
      </c>
    </row>
    <row r="520" spans="1:5" hidden="1" outlineLevel="2">
      <c r="A520" t="s">
        <v>216</v>
      </c>
      <c r="B520" t="s">
        <v>217</v>
      </c>
      <c r="C520" s="8">
        <v>39753</v>
      </c>
      <c r="D520" t="s">
        <v>0</v>
      </c>
      <c r="E520" s="5">
        <v>1</v>
      </c>
    </row>
    <row r="521" spans="1:5" hidden="1" outlineLevel="2">
      <c r="A521" t="s">
        <v>216</v>
      </c>
      <c r="B521" t="s">
        <v>217</v>
      </c>
      <c r="C521" s="8">
        <v>39783</v>
      </c>
      <c r="D521" t="s">
        <v>0</v>
      </c>
      <c r="E521" s="5">
        <v>3</v>
      </c>
    </row>
    <row r="522" spans="1:5" outlineLevel="1" collapsed="1">
      <c r="A522" s="10" t="s">
        <v>368</v>
      </c>
      <c r="C522" s="8"/>
      <c r="E522" s="5">
        <f>SUBTOTAL(9,E520:E521)</f>
        <v>4</v>
      </c>
    </row>
    <row r="523" spans="1:5" hidden="1" outlineLevel="2">
      <c r="A523" t="s">
        <v>228</v>
      </c>
      <c r="B523" t="s">
        <v>229</v>
      </c>
      <c r="C523" s="8">
        <v>39753</v>
      </c>
      <c r="D523" t="s">
        <v>0</v>
      </c>
      <c r="E523" s="5">
        <v>2</v>
      </c>
    </row>
    <row r="524" spans="1:5" hidden="1" outlineLevel="2">
      <c r="A524" t="s">
        <v>228</v>
      </c>
      <c r="B524" t="s">
        <v>229</v>
      </c>
      <c r="C524" s="8">
        <v>39783</v>
      </c>
      <c r="D524" t="s">
        <v>0</v>
      </c>
      <c r="E524" s="5">
        <v>0</v>
      </c>
    </row>
    <row r="525" spans="1:5" outlineLevel="1" collapsed="1">
      <c r="A525" s="10" t="s">
        <v>369</v>
      </c>
      <c r="C525" s="8"/>
      <c r="E525" s="5">
        <f>SUBTOTAL(9,E523:E524)</f>
        <v>2</v>
      </c>
    </row>
    <row r="526" spans="1:5" hidden="1" outlineLevel="2">
      <c r="A526" t="s">
        <v>230</v>
      </c>
      <c r="B526" t="s">
        <v>231</v>
      </c>
      <c r="C526" s="8">
        <v>39753</v>
      </c>
      <c r="D526" t="s">
        <v>0</v>
      </c>
      <c r="E526" s="5">
        <v>2</v>
      </c>
    </row>
    <row r="527" spans="1:5" hidden="1" outlineLevel="2">
      <c r="A527" t="s">
        <v>230</v>
      </c>
      <c r="B527" t="s">
        <v>231</v>
      </c>
      <c r="C527" s="8">
        <v>39783</v>
      </c>
      <c r="D527" t="s">
        <v>0</v>
      </c>
      <c r="E527" s="5">
        <v>0</v>
      </c>
    </row>
    <row r="528" spans="1:5" outlineLevel="1" collapsed="1">
      <c r="A528" s="10" t="s">
        <v>370</v>
      </c>
      <c r="C528" s="8"/>
      <c r="E528" s="5">
        <f>SUBTOTAL(9,E526:E527)</f>
        <v>2</v>
      </c>
    </row>
    <row r="529" spans="1:5" hidden="1" outlineLevel="2">
      <c r="A529" t="s">
        <v>220</v>
      </c>
      <c r="B529" t="s">
        <v>221</v>
      </c>
      <c r="C529" s="8">
        <v>39753</v>
      </c>
      <c r="D529" t="s">
        <v>0</v>
      </c>
      <c r="E529" s="5">
        <v>67</v>
      </c>
    </row>
    <row r="530" spans="1:5" hidden="1" outlineLevel="2">
      <c r="A530" t="s">
        <v>220</v>
      </c>
      <c r="B530" t="s">
        <v>221</v>
      </c>
      <c r="C530" s="8">
        <v>39783</v>
      </c>
      <c r="D530" t="s">
        <v>0</v>
      </c>
      <c r="E530" s="5">
        <v>44</v>
      </c>
    </row>
    <row r="531" spans="1:5" outlineLevel="1" collapsed="1">
      <c r="A531" s="10" t="s">
        <v>371</v>
      </c>
      <c r="C531" s="8"/>
      <c r="E531" s="5">
        <f>SUBTOTAL(9,E529:E530)</f>
        <v>111</v>
      </c>
    </row>
    <row r="532" spans="1:5" hidden="1" outlineLevel="2">
      <c r="A532" t="s">
        <v>222</v>
      </c>
      <c r="B532" t="s">
        <v>223</v>
      </c>
      <c r="C532" s="8">
        <v>39753</v>
      </c>
      <c r="D532" t="s">
        <v>0</v>
      </c>
      <c r="E532" s="5">
        <v>33</v>
      </c>
    </row>
    <row r="533" spans="1:5" hidden="1" outlineLevel="2">
      <c r="A533" t="s">
        <v>222</v>
      </c>
      <c r="B533" t="s">
        <v>223</v>
      </c>
      <c r="C533" s="8">
        <v>39783</v>
      </c>
      <c r="D533" t="s">
        <v>0</v>
      </c>
      <c r="E533" s="5">
        <v>13</v>
      </c>
    </row>
    <row r="534" spans="1:5" outlineLevel="1" collapsed="1">
      <c r="A534" s="10" t="s">
        <v>372</v>
      </c>
      <c r="C534" s="8"/>
      <c r="E534" s="5">
        <f>SUBTOTAL(9,E532:E533)</f>
        <v>46</v>
      </c>
    </row>
    <row r="535" spans="1:5" hidden="1" outlineLevel="2">
      <c r="A535" t="s">
        <v>224</v>
      </c>
      <c r="B535" t="s">
        <v>225</v>
      </c>
      <c r="C535" s="8">
        <v>39753</v>
      </c>
      <c r="D535" t="s">
        <v>0</v>
      </c>
      <c r="E535" s="5">
        <v>3</v>
      </c>
    </row>
    <row r="536" spans="1:5" hidden="1" outlineLevel="2">
      <c r="A536" t="s">
        <v>224</v>
      </c>
      <c r="B536" t="s">
        <v>225</v>
      </c>
      <c r="C536" s="8">
        <v>39783</v>
      </c>
      <c r="D536" t="s">
        <v>0</v>
      </c>
      <c r="E536" s="5">
        <v>1</v>
      </c>
    </row>
    <row r="537" spans="1:5" outlineLevel="1" collapsed="1">
      <c r="A537" s="10" t="s">
        <v>373</v>
      </c>
      <c r="C537" s="8"/>
      <c r="E537" s="5">
        <f>SUBTOTAL(9,E535:E536)</f>
        <v>4</v>
      </c>
    </row>
    <row r="538" spans="1:5" hidden="1" outlineLevel="2">
      <c r="A538" t="s">
        <v>226</v>
      </c>
      <c r="B538" t="s">
        <v>227</v>
      </c>
      <c r="C538" s="8">
        <v>39753</v>
      </c>
      <c r="D538" t="s">
        <v>0</v>
      </c>
      <c r="E538" s="5">
        <v>3</v>
      </c>
    </row>
    <row r="539" spans="1:5" hidden="1" outlineLevel="2">
      <c r="A539" t="s">
        <v>226</v>
      </c>
      <c r="B539" t="s">
        <v>227</v>
      </c>
      <c r="C539" s="8">
        <v>39783</v>
      </c>
      <c r="D539" t="s">
        <v>0</v>
      </c>
      <c r="E539" s="5">
        <v>1</v>
      </c>
    </row>
    <row r="540" spans="1:5" outlineLevel="1" collapsed="1">
      <c r="A540" s="10" t="s">
        <v>374</v>
      </c>
      <c r="C540" s="8"/>
      <c r="E540" s="5">
        <f>SUBTOTAL(9,E538:E539)</f>
        <v>4</v>
      </c>
    </row>
    <row r="541" spans="1:5" hidden="1" outlineLevel="2">
      <c r="A541" t="s">
        <v>218</v>
      </c>
      <c r="B541" t="s">
        <v>219</v>
      </c>
      <c r="C541" s="8">
        <v>39753</v>
      </c>
      <c r="D541" t="s">
        <v>0</v>
      </c>
      <c r="E541" s="5">
        <v>4</v>
      </c>
    </row>
    <row r="542" spans="1:5" outlineLevel="1" collapsed="1">
      <c r="A542" s="10" t="s">
        <v>375</v>
      </c>
      <c r="C542" s="8"/>
      <c r="E542" s="5">
        <f>SUBTOTAL(9,E541:E541)</f>
        <v>4</v>
      </c>
    </row>
    <row r="543" spans="1:5" hidden="1" outlineLevel="2">
      <c r="A543" t="s">
        <v>238</v>
      </c>
      <c r="B543" t="s">
        <v>239</v>
      </c>
      <c r="C543" s="8">
        <v>39783</v>
      </c>
      <c r="D543" t="s">
        <v>0</v>
      </c>
      <c r="E543" s="5">
        <v>1</v>
      </c>
    </row>
    <row r="544" spans="1:5" outlineLevel="1" collapsed="1">
      <c r="A544" s="10" t="s">
        <v>376</v>
      </c>
      <c r="C544" s="8"/>
      <c r="E544" s="5">
        <f>SUBTOTAL(9,E543:E543)</f>
        <v>1</v>
      </c>
    </row>
    <row r="545" spans="1:5" hidden="1" outlineLevel="2">
      <c r="A545" t="s">
        <v>60</v>
      </c>
      <c r="B545" t="s">
        <v>61</v>
      </c>
      <c r="C545" s="8">
        <v>39448</v>
      </c>
      <c r="D545" t="s">
        <v>0</v>
      </c>
      <c r="E545" s="5">
        <v>121</v>
      </c>
    </row>
    <row r="546" spans="1:5" hidden="1" outlineLevel="2">
      <c r="A546" t="s">
        <v>60</v>
      </c>
      <c r="B546" t="s">
        <v>61</v>
      </c>
      <c r="C546" s="8">
        <v>39479</v>
      </c>
      <c r="D546" t="s">
        <v>0</v>
      </c>
      <c r="E546" s="5">
        <v>119</v>
      </c>
    </row>
    <row r="547" spans="1:5" hidden="1" outlineLevel="2">
      <c r="A547" t="s">
        <v>60</v>
      </c>
      <c r="B547" t="s">
        <v>61</v>
      </c>
      <c r="C547" s="8">
        <v>39508</v>
      </c>
      <c r="D547" t="s">
        <v>0</v>
      </c>
      <c r="E547" s="5">
        <v>147</v>
      </c>
    </row>
    <row r="548" spans="1:5" hidden="1" outlineLevel="2">
      <c r="A548" t="s">
        <v>60</v>
      </c>
      <c r="B548" t="s">
        <v>61</v>
      </c>
      <c r="C548" s="8">
        <v>39539</v>
      </c>
      <c r="D548" t="s">
        <v>0</v>
      </c>
      <c r="E548" s="5">
        <v>185</v>
      </c>
    </row>
    <row r="549" spans="1:5" hidden="1" outlineLevel="2">
      <c r="A549" t="s">
        <v>60</v>
      </c>
      <c r="B549" t="s">
        <v>61</v>
      </c>
      <c r="C549" s="8">
        <v>39569</v>
      </c>
      <c r="D549" t="s">
        <v>0</v>
      </c>
      <c r="E549" s="5">
        <v>183</v>
      </c>
    </row>
    <row r="550" spans="1:5" hidden="1" outlineLevel="2">
      <c r="A550" t="s">
        <v>60</v>
      </c>
      <c r="B550" t="s">
        <v>61</v>
      </c>
      <c r="C550" s="8">
        <v>39600</v>
      </c>
      <c r="D550" t="s">
        <v>0</v>
      </c>
      <c r="E550" s="5">
        <v>161</v>
      </c>
    </row>
    <row r="551" spans="1:5" hidden="1" outlineLevel="2">
      <c r="A551" t="s">
        <v>60</v>
      </c>
      <c r="B551" t="s">
        <v>61</v>
      </c>
      <c r="C551" s="8">
        <v>39630</v>
      </c>
      <c r="D551" t="s">
        <v>0</v>
      </c>
      <c r="E551" s="5">
        <v>139</v>
      </c>
    </row>
    <row r="552" spans="1:5" hidden="1" outlineLevel="2">
      <c r="A552" t="s">
        <v>60</v>
      </c>
      <c r="B552" t="s">
        <v>61</v>
      </c>
      <c r="C552" s="8">
        <v>39661</v>
      </c>
      <c r="D552" t="s">
        <v>0</v>
      </c>
      <c r="E552" s="5">
        <v>41</v>
      </c>
    </row>
    <row r="553" spans="1:5" hidden="1" outlineLevel="2">
      <c r="A553" t="s">
        <v>60</v>
      </c>
      <c r="B553" t="s">
        <v>61</v>
      </c>
      <c r="C553" s="8">
        <v>39692</v>
      </c>
      <c r="D553" t="s">
        <v>0</v>
      </c>
      <c r="E553" s="5">
        <v>54</v>
      </c>
    </row>
    <row r="554" spans="1:5" hidden="1" outlineLevel="2">
      <c r="A554" t="s">
        <v>60</v>
      </c>
      <c r="B554" t="s">
        <v>61</v>
      </c>
      <c r="C554" s="8">
        <v>39722</v>
      </c>
      <c r="D554" t="s">
        <v>0</v>
      </c>
      <c r="E554" s="5">
        <v>22</v>
      </c>
    </row>
    <row r="555" spans="1:5" hidden="1" outlineLevel="2">
      <c r="A555" t="s">
        <v>60</v>
      </c>
      <c r="B555" t="s">
        <v>61</v>
      </c>
      <c r="C555" s="8">
        <v>39753</v>
      </c>
      <c r="D555" t="s">
        <v>0</v>
      </c>
      <c r="E555" s="5">
        <v>2</v>
      </c>
    </row>
    <row r="556" spans="1:5" hidden="1" outlineLevel="2">
      <c r="A556" t="s">
        <v>60</v>
      </c>
      <c r="B556" t="s">
        <v>61</v>
      </c>
      <c r="C556" s="8">
        <v>39783</v>
      </c>
      <c r="D556" t="s">
        <v>0</v>
      </c>
      <c r="E556" s="5">
        <v>2</v>
      </c>
    </row>
    <row r="557" spans="1:5" outlineLevel="1" collapsed="1">
      <c r="A557" s="10" t="s">
        <v>377</v>
      </c>
      <c r="C557" s="8"/>
      <c r="E557" s="5">
        <f>SUBTOTAL(9,E545:E556)</f>
        <v>1176</v>
      </c>
    </row>
    <row r="558" spans="1:5" hidden="1" outlineLevel="2">
      <c r="A558" t="s">
        <v>62</v>
      </c>
      <c r="B558" t="s">
        <v>63</v>
      </c>
      <c r="C558" s="8">
        <v>39448</v>
      </c>
      <c r="D558" t="s">
        <v>0</v>
      </c>
      <c r="E558" s="5">
        <v>36</v>
      </c>
    </row>
    <row r="559" spans="1:5" hidden="1" outlineLevel="2">
      <c r="A559" t="s">
        <v>62</v>
      </c>
      <c r="B559" t="s">
        <v>63</v>
      </c>
      <c r="C559" s="8">
        <v>39479</v>
      </c>
      <c r="D559" t="s">
        <v>0</v>
      </c>
      <c r="E559" s="5">
        <v>48</v>
      </c>
    </row>
    <row r="560" spans="1:5" hidden="1" outlineLevel="2">
      <c r="A560" t="s">
        <v>62</v>
      </c>
      <c r="B560" t="s">
        <v>63</v>
      </c>
      <c r="C560" s="8">
        <v>39508</v>
      </c>
      <c r="D560" t="s">
        <v>0</v>
      </c>
      <c r="E560" s="5">
        <v>76</v>
      </c>
    </row>
    <row r="561" spans="1:5" hidden="1" outlineLevel="2">
      <c r="A561" t="s">
        <v>62</v>
      </c>
      <c r="B561" t="s">
        <v>63</v>
      </c>
      <c r="C561" s="8">
        <v>39539</v>
      </c>
      <c r="D561" t="s">
        <v>0</v>
      </c>
      <c r="E561" s="5">
        <v>56</v>
      </c>
    </row>
    <row r="562" spans="1:5" hidden="1" outlineLevel="2">
      <c r="A562" t="s">
        <v>62</v>
      </c>
      <c r="B562" t="s">
        <v>63</v>
      </c>
      <c r="C562" s="8">
        <v>39569</v>
      </c>
      <c r="D562" t="s">
        <v>0</v>
      </c>
      <c r="E562" s="5">
        <v>66</v>
      </c>
    </row>
    <row r="563" spans="1:5" hidden="1" outlineLevel="2">
      <c r="A563" t="s">
        <v>62</v>
      </c>
      <c r="B563" t="s">
        <v>63</v>
      </c>
      <c r="C563" s="8">
        <v>39600</v>
      </c>
      <c r="D563" t="s">
        <v>0</v>
      </c>
      <c r="E563" s="5">
        <v>108</v>
      </c>
    </row>
    <row r="564" spans="1:5" hidden="1" outlineLevel="2">
      <c r="A564" t="s">
        <v>62</v>
      </c>
      <c r="B564" t="s">
        <v>63</v>
      </c>
      <c r="C564" s="8">
        <v>39630</v>
      </c>
      <c r="D564" t="s">
        <v>0</v>
      </c>
      <c r="E564" s="5">
        <v>30</v>
      </c>
    </row>
    <row r="565" spans="1:5" hidden="1" outlineLevel="2">
      <c r="A565" t="s">
        <v>62</v>
      </c>
      <c r="B565" t="s">
        <v>63</v>
      </c>
      <c r="C565" s="8">
        <v>39661</v>
      </c>
      <c r="D565" t="s">
        <v>0</v>
      </c>
      <c r="E565" s="5">
        <v>44</v>
      </c>
    </row>
    <row r="566" spans="1:5" hidden="1" outlineLevel="2">
      <c r="A566" t="s">
        <v>62</v>
      </c>
      <c r="B566" t="s">
        <v>63</v>
      </c>
      <c r="C566" s="8">
        <v>39692</v>
      </c>
      <c r="D566" t="s">
        <v>0</v>
      </c>
      <c r="E566" s="5">
        <v>37</v>
      </c>
    </row>
    <row r="567" spans="1:5" hidden="1" outlineLevel="2">
      <c r="A567" t="s">
        <v>62</v>
      </c>
      <c r="B567" t="s">
        <v>63</v>
      </c>
      <c r="C567" s="8">
        <v>39722</v>
      </c>
      <c r="D567" t="s">
        <v>0</v>
      </c>
      <c r="E567" s="5">
        <v>18</v>
      </c>
    </row>
    <row r="568" spans="1:5" hidden="1" outlineLevel="2">
      <c r="A568" t="s">
        <v>62</v>
      </c>
      <c r="B568" t="s">
        <v>63</v>
      </c>
      <c r="C568" s="8">
        <v>39753</v>
      </c>
      <c r="D568" t="s">
        <v>0</v>
      </c>
      <c r="E568" s="5">
        <v>15</v>
      </c>
    </row>
    <row r="569" spans="1:5" hidden="1" outlineLevel="2">
      <c r="A569" t="s">
        <v>62</v>
      </c>
      <c r="B569" t="s">
        <v>63</v>
      </c>
      <c r="C569" s="8">
        <v>39783</v>
      </c>
      <c r="D569" t="s">
        <v>0</v>
      </c>
      <c r="E569" s="5">
        <v>11</v>
      </c>
    </row>
    <row r="570" spans="1:5" outlineLevel="1" collapsed="1">
      <c r="A570" s="10" t="s">
        <v>378</v>
      </c>
      <c r="C570" s="8"/>
      <c r="E570" s="5">
        <f>SUBTOTAL(9,E558:E569)</f>
        <v>545</v>
      </c>
    </row>
    <row r="571" spans="1:5" hidden="1" outlineLevel="2">
      <c r="A571" t="s">
        <v>64</v>
      </c>
      <c r="B571" t="s">
        <v>65</v>
      </c>
      <c r="C571" s="8">
        <v>39448</v>
      </c>
      <c r="D571" t="s">
        <v>0</v>
      </c>
      <c r="E571" s="5">
        <v>1</v>
      </c>
    </row>
    <row r="572" spans="1:5" outlineLevel="1" collapsed="1">
      <c r="A572" s="10" t="s">
        <v>379</v>
      </c>
      <c r="C572" s="8"/>
      <c r="E572" s="5">
        <f>SUBTOTAL(9,E571:E571)</f>
        <v>1</v>
      </c>
    </row>
    <row r="573" spans="1:5" hidden="1" outlineLevel="2">
      <c r="A573" t="s">
        <v>114</v>
      </c>
      <c r="B573" t="s">
        <v>115</v>
      </c>
      <c r="C573" s="8">
        <v>39479</v>
      </c>
      <c r="D573" t="s">
        <v>0</v>
      </c>
      <c r="E573" s="5">
        <v>1</v>
      </c>
    </row>
    <row r="574" spans="1:5" hidden="1" outlineLevel="2">
      <c r="A574" t="s">
        <v>114</v>
      </c>
      <c r="B574" t="s">
        <v>115</v>
      </c>
      <c r="C574" s="8">
        <v>39783</v>
      </c>
      <c r="D574" t="s">
        <v>0</v>
      </c>
      <c r="E574" s="5">
        <v>1</v>
      </c>
    </row>
    <row r="575" spans="1:5" outlineLevel="1" collapsed="1">
      <c r="A575" s="10" t="s">
        <v>380</v>
      </c>
      <c r="C575" s="8"/>
      <c r="E575" s="5">
        <f>SUBTOTAL(9,E573:E574)</f>
        <v>2</v>
      </c>
    </row>
    <row r="576" spans="1:5" hidden="1" outlineLevel="2">
      <c r="A576" t="s">
        <v>174</v>
      </c>
      <c r="B576" t="s">
        <v>175</v>
      </c>
      <c r="C576" s="8">
        <v>39569</v>
      </c>
      <c r="D576" t="s">
        <v>0</v>
      </c>
      <c r="E576" s="5">
        <v>1</v>
      </c>
    </row>
    <row r="577" spans="1:5" outlineLevel="1" collapsed="1">
      <c r="A577" s="10" t="s">
        <v>381</v>
      </c>
      <c r="C577" s="8"/>
      <c r="E577" s="5">
        <f>SUBTOTAL(9,E576:E576)</f>
        <v>1</v>
      </c>
    </row>
    <row r="578" spans="1:5" hidden="1" outlineLevel="2">
      <c r="A578" t="s">
        <v>142</v>
      </c>
      <c r="B578" t="s">
        <v>143</v>
      </c>
      <c r="C578" s="8">
        <v>39539</v>
      </c>
      <c r="D578" t="s">
        <v>0</v>
      </c>
      <c r="E578" s="5">
        <v>1</v>
      </c>
    </row>
    <row r="579" spans="1:5" outlineLevel="1" collapsed="1">
      <c r="A579" s="10" t="s">
        <v>382</v>
      </c>
      <c r="C579" s="8"/>
      <c r="E579" s="5">
        <f>SUBTOTAL(9,E578:E578)</f>
        <v>1</v>
      </c>
    </row>
    <row r="580" spans="1:5" hidden="1" outlineLevel="2">
      <c r="A580" t="s">
        <v>108</v>
      </c>
      <c r="B580" t="s">
        <v>109</v>
      </c>
      <c r="C580" s="8">
        <v>39448</v>
      </c>
      <c r="D580" t="s">
        <v>0</v>
      </c>
      <c r="E580" s="5">
        <v>5</v>
      </c>
    </row>
    <row r="581" spans="1:5" hidden="1" outlineLevel="2">
      <c r="A581" t="s">
        <v>108</v>
      </c>
      <c r="B581" t="s">
        <v>109</v>
      </c>
      <c r="C581" s="8">
        <v>39479</v>
      </c>
      <c r="D581" t="s">
        <v>0</v>
      </c>
      <c r="E581" s="5">
        <v>2</v>
      </c>
    </row>
    <row r="582" spans="1:5" hidden="1" outlineLevel="2">
      <c r="A582" t="s">
        <v>108</v>
      </c>
      <c r="B582" t="s">
        <v>109</v>
      </c>
      <c r="C582" s="8">
        <v>39508</v>
      </c>
      <c r="D582" t="s">
        <v>0</v>
      </c>
      <c r="E582" s="5">
        <v>34</v>
      </c>
    </row>
    <row r="583" spans="1:5" hidden="1" outlineLevel="2">
      <c r="A583" t="s">
        <v>108</v>
      </c>
      <c r="B583" t="s">
        <v>109</v>
      </c>
      <c r="C583" s="8">
        <v>39539</v>
      </c>
      <c r="D583" t="s">
        <v>0</v>
      </c>
      <c r="E583" s="5">
        <v>8</v>
      </c>
    </row>
    <row r="584" spans="1:5" hidden="1" outlineLevel="2">
      <c r="A584" t="s">
        <v>108</v>
      </c>
      <c r="B584" t="s">
        <v>109</v>
      </c>
      <c r="C584" s="8">
        <v>39569</v>
      </c>
      <c r="D584" t="s">
        <v>0</v>
      </c>
      <c r="E584" s="5">
        <v>12</v>
      </c>
    </row>
    <row r="585" spans="1:5" hidden="1" outlineLevel="2">
      <c r="A585" t="s">
        <v>108</v>
      </c>
      <c r="B585" t="s">
        <v>109</v>
      </c>
      <c r="C585" s="8">
        <v>39600</v>
      </c>
      <c r="D585" t="s">
        <v>0</v>
      </c>
      <c r="E585" s="5">
        <v>36</v>
      </c>
    </row>
    <row r="586" spans="1:5" hidden="1" outlineLevel="2">
      <c r="A586" t="s">
        <v>108</v>
      </c>
      <c r="B586" t="s">
        <v>109</v>
      </c>
      <c r="C586" s="8">
        <v>39630</v>
      </c>
      <c r="D586" t="s">
        <v>0</v>
      </c>
      <c r="E586" s="5">
        <v>5</v>
      </c>
    </row>
    <row r="587" spans="1:5" hidden="1" outlineLevel="2">
      <c r="A587" t="s">
        <v>108</v>
      </c>
      <c r="B587" t="s">
        <v>109</v>
      </c>
      <c r="C587" s="8">
        <v>39661</v>
      </c>
      <c r="D587" t="s">
        <v>0</v>
      </c>
      <c r="E587" s="5">
        <v>15</v>
      </c>
    </row>
    <row r="588" spans="1:5" hidden="1" outlineLevel="2">
      <c r="A588" t="s">
        <v>108</v>
      </c>
      <c r="B588" t="s">
        <v>109</v>
      </c>
      <c r="C588" s="8">
        <v>39692</v>
      </c>
      <c r="D588" t="s">
        <v>0</v>
      </c>
      <c r="E588" s="5">
        <v>4</v>
      </c>
    </row>
    <row r="589" spans="1:5" hidden="1" outlineLevel="2">
      <c r="A589" t="s">
        <v>108</v>
      </c>
      <c r="B589" t="s">
        <v>109</v>
      </c>
      <c r="C589" s="8">
        <v>39722</v>
      </c>
      <c r="D589" t="s">
        <v>0</v>
      </c>
      <c r="E589" s="5">
        <v>1</v>
      </c>
    </row>
    <row r="590" spans="1:5" outlineLevel="1" collapsed="1">
      <c r="A590" s="10" t="s">
        <v>383</v>
      </c>
      <c r="C590" s="8"/>
      <c r="E590" s="5">
        <f>SUBTOTAL(9,E580:E589)</f>
        <v>122</v>
      </c>
    </row>
    <row r="591" spans="1:5" hidden="1" outlineLevel="2">
      <c r="A591" t="s">
        <v>128</v>
      </c>
      <c r="B591" t="s">
        <v>129</v>
      </c>
      <c r="C591" s="8">
        <v>39479</v>
      </c>
      <c r="D591" t="s">
        <v>0</v>
      </c>
      <c r="E591" s="5">
        <v>5</v>
      </c>
    </row>
    <row r="592" spans="1:5" hidden="1" outlineLevel="2">
      <c r="A592" t="s">
        <v>128</v>
      </c>
      <c r="B592" t="s">
        <v>129</v>
      </c>
      <c r="C592" s="8">
        <v>39508</v>
      </c>
      <c r="D592" t="s">
        <v>0</v>
      </c>
      <c r="E592" s="5">
        <v>9</v>
      </c>
    </row>
    <row r="593" spans="1:5" hidden="1" outlineLevel="2">
      <c r="A593" t="s">
        <v>128</v>
      </c>
      <c r="B593" t="s">
        <v>129</v>
      </c>
      <c r="C593" s="8">
        <v>39539</v>
      </c>
      <c r="D593" t="s">
        <v>0</v>
      </c>
      <c r="E593" s="5">
        <v>5</v>
      </c>
    </row>
    <row r="594" spans="1:5" hidden="1" outlineLevel="2">
      <c r="A594" t="s">
        <v>128</v>
      </c>
      <c r="B594" t="s">
        <v>129</v>
      </c>
      <c r="C594" s="8">
        <v>39569</v>
      </c>
      <c r="D594" t="s">
        <v>0</v>
      </c>
      <c r="E594" s="5">
        <v>7</v>
      </c>
    </row>
    <row r="595" spans="1:5" hidden="1" outlineLevel="2">
      <c r="A595" t="s">
        <v>128</v>
      </c>
      <c r="B595" t="s">
        <v>129</v>
      </c>
      <c r="C595" s="8">
        <v>39600</v>
      </c>
      <c r="D595" t="s">
        <v>0</v>
      </c>
      <c r="E595" s="5">
        <v>0</v>
      </c>
    </row>
    <row r="596" spans="1:5" hidden="1" outlineLevel="2">
      <c r="A596" t="s">
        <v>128</v>
      </c>
      <c r="B596" t="s">
        <v>129</v>
      </c>
      <c r="C596" s="8">
        <v>39630</v>
      </c>
      <c r="D596" t="s">
        <v>0</v>
      </c>
      <c r="E596" s="5">
        <v>1</v>
      </c>
    </row>
    <row r="597" spans="1:5" hidden="1" outlineLevel="2">
      <c r="A597" t="s">
        <v>128</v>
      </c>
      <c r="B597" t="s">
        <v>129</v>
      </c>
      <c r="C597" s="8">
        <v>39661</v>
      </c>
      <c r="D597" t="s">
        <v>0</v>
      </c>
      <c r="E597" s="5">
        <v>10</v>
      </c>
    </row>
    <row r="598" spans="1:5" hidden="1" outlineLevel="2">
      <c r="A598" t="s">
        <v>128</v>
      </c>
      <c r="B598" t="s">
        <v>129</v>
      </c>
      <c r="C598" s="8">
        <v>39692</v>
      </c>
      <c r="D598" t="s">
        <v>0</v>
      </c>
      <c r="E598" s="5">
        <v>1</v>
      </c>
    </row>
    <row r="599" spans="1:5" hidden="1" outlineLevel="2">
      <c r="A599" t="s">
        <v>128</v>
      </c>
      <c r="B599" t="s">
        <v>129</v>
      </c>
      <c r="C599" s="8">
        <v>39722</v>
      </c>
      <c r="D599" t="s">
        <v>0</v>
      </c>
      <c r="E599" s="5">
        <v>2</v>
      </c>
    </row>
    <row r="600" spans="1:5" hidden="1" outlineLevel="2">
      <c r="A600" t="s">
        <v>128</v>
      </c>
      <c r="B600" t="s">
        <v>129</v>
      </c>
      <c r="C600" s="8">
        <v>39753</v>
      </c>
      <c r="D600" t="s">
        <v>0</v>
      </c>
      <c r="E600" s="5">
        <v>5</v>
      </c>
    </row>
    <row r="601" spans="1:5" hidden="1" outlineLevel="2">
      <c r="A601" t="s">
        <v>128</v>
      </c>
      <c r="B601" t="s">
        <v>129</v>
      </c>
      <c r="C601" s="8">
        <v>39783</v>
      </c>
      <c r="D601" t="s">
        <v>0</v>
      </c>
      <c r="E601" s="5">
        <v>1</v>
      </c>
    </row>
    <row r="602" spans="1:5" outlineLevel="1" collapsed="1">
      <c r="A602" s="10" t="s">
        <v>384</v>
      </c>
      <c r="C602" s="8"/>
      <c r="E602" s="5">
        <f>SUBTOTAL(9,E591:E601)</f>
        <v>46</v>
      </c>
    </row>
    <row r="603" spans="1:5" hidden="1" outlineLevel="2">
      <c r="A603" t="s">
        <v>192</v>
      </c>
      <c r="B603" t="s">
        <v>193</v>
      </c>
      <c r="C603" s="8">
        <v>39661</v>
      </c>
      <c r="D603" t="s">
        <v>0</v>
      </c>
      <c r="E603" s="5">
        <v>1</v>
      </c>
    </row>
    <row r="604" spans="1:5" hidden="1" outlineLevel="2">
      <c r="A604" t="s">
        <v>192</v>
      </c>
      <c r="B604" t="s">
        <v>193</v>
      </c>
      <c r="C604" s="8">
        <v>39783</v>
      </c>
      <c r="D604" t="s">
        <v>0</v>
      </c>
      <c r="E604" s="5">
        <v>2</v>
      </c>
    </row>
    <row r="605" spans="1:5" outlineLevel="1" collapsed="1">
      <c r="A605" s="10" t="s">
        <v>385</v>
      </c>
      <c r="C605" s="8"/>
      <c r="E605" s="5">
        <f>SUBTOTAL(9,E603:E604)</f>
        <v>3</v>
      </c>
    </row>
    <row r="606" spans="1:5" hidden="1" outlineLevel="2">
      <c r="A606" t="s">
        <v>194</v>
      </c>
      <c r="B606" t="s">
        <v>195</v>
      </c>
      <c r="C606" s="8">
        <v>39661</v>
      </c>
      <c r="D606" t="s">
        <v>0</v>
      </c>
      <c r="E606" s="5">
        <v>1</v>
      </c>
    </row>
    <row r="607" spans="1:5" hidden="1" outlineLevel="2">
      <c r="A607" t="s">
        <v>194</v>
      </c>
      <c r="B607" t="s">
        <v>195</v>
      </c>
      <c r="C607" s="8">
        <v>39692</v>
      </c>
      <c r="D607" t="s">
        <v>0</v>
      </c>
      <c r="E607" s="5">
        <v>0</v>
      </c>
    </row>
    <row r="608" spans="1:5" hidden="1" outlineLevel="2">
      <c r="A608" t="s">
        <v>194</v>
      </c>
      <c r="B608" t="s">
        <v>195</v>
      </c>
      <c r="C608" s="8">
        <v>39783</v>
      </c>
      <c r="D608" t="s">
        <v>0</v>
      </c>
      <c r="E608" s="5">
        <v>2</v>
      </c>
    </row>
    <row r="609" spans="1:5" outlineLevel="1" collapsed="1">
      <c r="A609" s="10" t="s">
        <v>386</v>
      </c>
      <c r="C609" s="8"/>
      <c r="E609" s="5">
        <f>SUBTOTAL(9,E606:E608)</f>
        <v>3</v>
      </c>
    </row>
    <row r="610" spans="1:5" hidden="1" outlineLevel="2">
      <c r="A610" t="s">
        <v>6</v>
      </c>
      <c r="B610" t="s">
        <v>7</v>
      </c>
      <c r="C610" s="8">
        <v>39448</v>
      </c>
      <c r="D610" t="s">
        <v>0</v>
      </c>
      <c r="E610" s="5">
        <v>467</v>
      </c>
    </row>
    <row r="611" spans="1:5" hidden="1" outlineLevel="2">
      <c r="A611" t="s">
        <v>6</v>
      </c>
      <c r="B611" t="s">
        <v>7</v>
      </c>
      <c r="C611" s="8">
        <v>39479</v>
      </c>
      <c r="D611" t="s">
        <v>0</v>
      </c>
      <c r="E611" s="5">
        <v>524</v>
      </c>
    </row>
    <row r="612" spans="1:5" hidden="1" outlineLevel="2">
      <c r="A612" t="s">
        <v>6</v>
      </c>
      <c r="B612" t="s">
        <v>7</v>
      </c>
      <c r="C612" s="8">
        <v>39508</v>
      </c>
      <c r="D612" t="s">
        <v>0</v>
      </c>
      <c r="E612" s="5">
        <v>708</v>
      </c>
    </row>
    <row r="613" spans="1:5" hidden="1" outlineLevel="2">
      <c r="A613" t="s">
        <v>6</v>
      </c>
      <c r="B613" t="s">
        <v>7</v>
      </c>
      <c r="C613" s="8">
        <v>39539</v>
      </c>
      <c r="D613" t="s">
        <v>0</v>
      </c>
      <c r="E613" s="5">
        <v>678</v>
      </c>
    </row>
    <row r="614" spans="1:5" hidden="1" outlineLevel="2">
      <c r="A614" t="s">
        <v>6</v>
      </c>
      <c r="B614" t="s">
        <v>7</v>
      </c>
      <c r="C614" s="8">
        <v>39569</v>
      </c>
      <c r="D614" t="s">
        <v>0</v>
      </c>
      <c r="E614" s="5">
        <v>808</v>
      </c>
    </row>
    <row r="615" spans="1:5" hidden="1" outlineLevel="2">
      <c r="A615" t="s">
        <v>6</v>
      </c>
      <c r="B615" t="s">
        <v>7</v>
      </c>
      <c r="C615" s="8">
        <v>39600</v>
      </c>
      <c r="D615" t="s">
        <v>0</v>
      </c>
      <c r="E615" s="5">
        <v>831</v>
      </c>
    </row>
    <row r="616" spans="1:5" hidden="1" outlineLevel="2">
      <c r="A616" t="s">
        <v>6</v>
      </c>
      <c r="B616" t="s">
        <v>7</v>
      </c>
      <c r="C616" s="8">
        <v>39630</v>
      </c>
      <c r="D616" t="s">
        <v>0</v>
      </c>
      <c r="E616" s="5">
        <v>581</v>
      </c>
    </row>
    <row r="617" spans="1:5" hidden="1" outlineLevel="2">
      <c r="A617" t="s">
        <v>6</v>
      </c>
      <c r="B617" t="s">
        <v>7</v>
      </c>
      <c r="C617" s="8">
        <v>39661</v>
      </c>
      <c r="D617" t="s">
        <v>0</v>
      </c>
      <c r="E617" s="5">
        <v>402</v>
      </c>
    </row>
    <row r="618" spans="1:5" hidden="1" outlineLevel="2">
      <c r="A618" t="s">
        <v>6</v>
      </c>
      <c r="B618" t="s">
        <v>7</v>
      </c>
      <c r="C618" s="8">
        <v>39692</v>
      </c>
      <c r="D618" t="s">
        <v>0</v>
      </c>
      <c r="E618" s="5">
        <v>190</v>
      </c>
    </row>
    <row r="619" spans="1:5" hidden="1" outlineLevel="2">
      <c r="A619" t="s">
        <v>6</v>
      </c>
      <c r="B619" t="s">
        <v>7</v>
      </c>
      <c r="C619" s="8">
        <v>39722</v>
      </c>
      <c r="D619" t="s">
        <v>0</v>
      </c>
      <c r="E619" s="5">
        <v>192</v>
      </c>
    </row>
    <row r="620" spans="1:5" hidden="1" outlineLevel="2">
      <c r="A620" t="s">
        <v>6</v>
      </c>
      <c r="B620" t="s">
        <v>7</v>
      </c>
      <c r="C620" s="8">
        <v>39753</v>
      </c>
      <c r="D620" t="s">
        <v>0</v>
      </c>
      <c r="E620" s="5">
        <v>171</v>
      </c>
    </row>
    <row r="621" spans="1:5" hidden="1" outlineLevel="2">
      <c r="A621" t="s">
        <v>6</v>
      </c>
      <c r="B621" t="s">
        <v>7</v>
      </c>
      <c r="C621" s="8">
        <v>39783</v>
      </c>
      <c r="D621" t="s">
        <v>0</v>
      </c>
      <c r="E621" s="5">
        <v>130</v>
      </c>
    </row>
    <row r="622" spans="1:5" outlineLevel="1" collapsed="1">
      <c r="A622" s="10" t="s">
        <v>387</v>
      </c>
      <c r="C622" s="8"/>
      <c r="E622" s="5">
        <f>SUBTOTAL(9,E610:E621)</f>
        <v>5682</v>
      </c>
    </row>
    <row r="623" spans="1:5" hidden="1" outlineLevel="2">
      <c r="A623" t="s">
        <v>8</v>
      </c>
      <c r="B623" t="s">
        <v>9</v>
      </c>
      <c r="C623" s="8">
        <v>39448</v>
      </c>
      <c r="D623" t="s">
        <v>0</v>
      </c>
      <c r="E623" s="5">
        <v>120</v>
      </c>
    </row>
    <row r="624" spans="1:5" hidden="1" outlineLevel="2">
      <c r="A624" t="s">
        <v>8</v>
      </c>
      <c r="B624" t="s">
        <v>9</v>
      </c>
      <c r="C624" s="8">
        <v>39479</v>
      </c>
      <c r="D624" t="s">
        <v>0</v>
      </c>
      <c r="E624" s="5">
        <v>138</v>
      </c>
    </row>
    <row r="625" spans="1:5" hidden="1" outlineLevel="2">
      <c r="A625" t="s">
        <v>8</v>
      </c>
      <c r="B625" t="s">
        <v>9</v>
      </c>
      <c r="C625" s="8">
        <v>39508</v>
      </c>
      <c r="D625" t="s">
        <v>0</v>
      </c>
      <c r="E625" s="5">
        <v>149</v>
      </c>
    </row>
    <row r="626" spans="1:5" hidden="1" outlineLevel="2">
      <c r="A626" t="s">
        <v>8</v>
      </c>
      <c r="B626" t="s">
        <v>9</v>
      </c>
      <c r="C626" s="8">
        <v>39539</v>
      </c>
      <c r="D626" t="s">
        <v>0</v>
      </c>
      <c r="E626" s="5">
        <v>127</v>
      </c>
    </row>
    <row r="627" spans="1:5" hidden="1" outlineLevel="2">
      <c r="A627" t="s">
        <v>8</v>
      </c>
      <c r="B627" t="s">
        <v>9</v>
      </c>
      <c r="C627" s="8">
        <v>39569</v>
      </c>
      <c r="D627" t="s">
        <v>0</v>
      </c>
      <c r="E627" s="5">
        <v>144</v>
      </c>
    </row>
    <row r="628" spans="1:5" hidden="1" outlineLevel="2">
      <c r="A628" t="s">
        <v>8</v>
      </c>
      <c r="B628" t="s">
        <v>9</v>
      </c>
      <c r="C628" s="8">
        <v>39600</v>
      </c>
      <c r="D628" t="s">
        <v>0</v>
      </c>
      <c r="E628" s="5">
        <v>173</v>
      </c>
    </row>
    <row r="629" spans="1:5" hidden="1" outlineLevel="2">
      <c r="A629" t="s">
        <v>8</v>
      </c>
      <c r="B629" t="s">
        <v>9</v>
      </c>
      <c r="C629" s="8">
        <v>39630</v>
      </c>
      <c r="D629" t="s">
        <v>0</v>
      </c>
      <c r="E629" s="5">
        <v>112</v>
      </c>
    </row>
    <row r="630" spans="1:5" hidden="1" outlineLevel="2">
      <c r="A630" t="s">
        <v>8</v>
      </c>
      <c r="B630" t="s">
        <v>9</v>
      </c>
      <c r="C630" s="8">
        <v>39661</v>
      </c>
      <c r="D630" t="s">
        <v>0</v>
      </c>
      <c r="E630" s="5">
        <v>104</v>
      </c>
    </row>
    <row r="631" spans="1:5" hidden="1" outlineLevel="2">
      <c r="A631" t="s">
        <v>8</v>
      </c>
      <c r="B631" t="s">
        <v>9</v>
      </c>
      <c r="C631" s="8">
        <v>39692</v>
      </c>
      <c r="D631" t="s">
        <v>0</v>
      </c>
      <c r="E631" s="5">
        <v>111</v>
      </c>
    </row>
    <row r="632" spans="1:5" hidden="1" outlineLevel="2">
      <c r="A632" t="s">
        <v>8</v>
      </c>
      <c r="B632" t="s">
        <v>9</v>
      </c>
      <c r="C632" s="8">
        <v>39722</v>
      </c>
      <c r="D632" t="s">
        <v>0</v>
      </c>
      <c r="E632" s="5">
        <v>60</v>
      </c>
    </row>
    <row r="633" spans="1:5" hidden="1" outlineLevel="2">
      <c r="A633" t="s">
        <v>8</v>
      </c>
      <c r="B633" t="s">
        <v>9</v>
      </c>
      <c r="C633" s="8">
        <v>39753</v>
      </c>
      <c r="D633" t="s">
        <v>0</v>
      </c>
      <c r="E633" s="5">
        <v>62</v>
      </c>
    </row>
    <row r="634" spans="1:5" hidden="1" outlineLevel="2">
      <c r="A634" t="s">
        <v>8</v>
      </c>
      <c r="B634" t="s">
        <v>9</v>
      </c>
      <c r="C634" s="8">
        <v>39783</v>
      </c>
      <c r="D634" t="s">
        <v>0</v>
      </c>
      <c r="E634" s="5">
        <v>54</v>
      </c>
    </row>
    <row r="635" spans="1:5" outlineLevel="1" collapsed="1">
      <c r="A635" s="10" t="s">
        <v>388</v>
      </c>
      <c r="C635" s="8"/>
      <c r="E635" s="5">
        <f>SUBTOTAL(9,E623:E634)</f>
        <v>1354</v>
      </c>
    </row>
    <row r="636" spans="1:5" hidden="1" outlineLevel="2">
      <c r="A636" t="s">
        <v>10</v>
      </c>
      <c r="B636" t="s">
        <v>11</v>
      </c>
      <c r="C636" s="8">
        <v>39448</v>
      </c>
      <c r="D636" t="s">
        <v>0</v>
      </c>
      <c r="E636" s="5">
        <v>55</v>
      </c>
    </row>
    <row r="637" spans="1:5" hidden="1" outlineLevel="2">
      <c r="A637" t="s">
        <v>10</v>
      </c>
      <c r="B637" t="s">
        <v>11</v>
      </c>
      <c r="C637" s="8">
        <v>39479</v>
      </c>
      <c r="D637" t="s">
        <v>0</v>
      </c>
      <c r="E637" s="5">
        <v>64</v>
      </c>
    </row>
    <row r="638" spans="1:5" hidden="1" outlineLevel="2">
      <c r="A638" t="s">
        <v>10</v>
      </c>
      <c r="B638" t="s">
        <v>11</v>
      </c>
      <c r="C638" s="8">
        <v>39508</v>
      </c>
      <c r="D638" t="s">
        <v>0</v>
      </c>
      <c r="E638" s="5">
        <v>44</v>
      </c>
    </row>
    <row r="639" spans="1:5" hidden="1" outlineLevel="2">
      <c r="A639" t="s">
        <v>10</v>
      </c>
      <c r="B639" t="s">
        <v>11</v>
      </c>
      <c r="C639" s="8">
        <v>39539</v>
      </c>
      <c r="D639" t="s">
        <v>0</v>
      </c>
      <c r="E639" s="5">
        <v>84</v>
      </c>
    </row>
    <row r="640" spans="1:5" hidden="1" outlineLevel="2">
      <c r="A640" t="s">
        <v>10</v>
      </c>
      <c r="B640" t="s">
        <v>11</v>
      </c>
      <c r="C640" s="8">
        <v>39569</v>
      </c>
      <c r="D640" t="s">
        <v>0</v>
      </c>
      <c r="E640" s="5">
        <v>50</v>
      </c>
    </row>
    <row r="641" spans="1:5" hidden="1" outlineLevel="2">
      <c r="A641" t="s">
        <v>10</v>
      </c>
      <c r="B641" t="s">
        <v>11</v>
      </c>
      <c r="C641" s="8">
        <v>39600</v>
      </c>
      <c r="D641" t="s">
        <v>0</v>
      </c>
      <c r="E641" s="5">
        <v>72</v>
      </c>
    </row>
    <row r="642" spans="1:5" hidden="1" outlineLevel="2">
      <c r="A642" t="s">
        <v>10</v>
      </c>
      <c r="B642" t="s">
        <v>11</v>
      </c>
      <c r="C642" s="8">
        <v>39630</v>
      </c>
      <c r="D642" t="s">
        <v>0</v>
      </c>
      <c r="E642" s="5">
        <v>52</v>
      </c>
    </row>
    <row r="643" spans="1:5" hidden="1" outlineLevel="2">
      <c r="A643" t="s">
        <v>10</v>
      </c>
      <c r="B643" t="s">
        <v>11</v>
      </c>
      <c r="C643" s="8">
        <v>39661</v>
      </c>
      <c r="D643" t="s">
        <v>0</v>
      </c>
      <c r="E643" s="5">
        <v>26</v>
      </c>
    </row>
    <row r="644" spans="1:5" hidden="1" outlineLevel="2">
      <c r="A644" t="s">
        <v>10</v>
      </c>
      <c r="B644" t="s">
        <v>11</v>
      </c>
      <c r="C644" s="8">
        <v>39692</v>
      </c>
      <c r="D644" t="s">
        <v>0</v>
      </c>
      <c r="E644" s="5">
        <v>18</v>
      </c>
    </row>
    <row r="645" spans="1:5" hidden="1" outlineLevel="2">
      <c r="A645" t="s">
        <v>10</v>
      </c>
      <c r="B645" t="s">
        <v>11</v>
      </c>
      <c r="C645" s="8">
        <v>39722</v>
      </c>
      <c r="D645" t="s">
        <v>0</v>
      </c>
      <c r="E645" s="5">
        <v>24</v>
      </c>
    </row>
    <row r="646" spans="1:5" hidden="1" outlineLevel="2">
      <c r="A646" t="s">
        <v>10</v>
      </c>
      <c r="B646" t="s">
        <v>11</v>
      </c>
      <c r="C646" s="8">
        <v>39753</v>
      </c>
      <c r="D646" t="s">
        <v>0</v>
      </c>
      <c r="E646" s="5">
        <v>39</v>
      </c>
    </row>
    <row r="647" spans="1:5" hidden="1" outlineLevel="2">
      <c r="A647" t="s">
        <v>10</v>
      </c>
      <c r="B647" t="s">
        <v>11</v>
      </c>
      <c r="C647" s="8">
        <v>39783</v>
      </c>
      <c r="D647" t="s">
        <v>0</v>
      </c>
      <c r="E647" s="5">
        <v>18</v>
      </c>
    </row>
    <row r="648" spans="1:5" outlineLevel="1" collapsed="1">
      <c r="A648" s="10" t="s">
        <v>389</v>
      </c>
      <c r="C648" s="8"/>
      <c r="E648" s="5">
        <f>SUBTOTAL(9,E636:E647)</f>
        <v>546</v>
      </c>
    </row>
    <row r="649" spans="1:5" hidden="1" outlineLevel="2">
      <c r="A649" t="s">
        <v>12</v>
      </c>
      <c r="B649" t="s">
        <v>13</v>
      </c>
      <c r="C649" s="8">
        <v>39448</v>
      </c>
      <c r="D649" t="s">
        <v>0</v>
      </c>
      <c r="E649" s="5">
        <v>6</v>
      </c>
    </row>
    <row r="650" spans="1:5" hidden="1" outlineLevel="2">
      <c r="A650" t="s">
        <v>12</v>
      </c>
      <c r="B650" t="s">
        <v>13</v>
      </c>
      <c r="C650" s="8">
        <v>39479</v>
      </c>
      <c r="D650" t="s">
        <v>0</v>
      </c>
      <c r="E650" s="5">
        <v>19</v>
      </c>
    </row>
    <row r="651" spans="1:5" hidden="1" outlineLevel="2">
      <c r="A651" t="s">
        <v>12</v>
      </c>
      <c r="B651" t="s">
        <v>13</v>
      </c>
      <c r="C651" s="8">
        <v>39508</v>
      </c>
      <c r="D651" t="s">
        <v>0</v>
      </c>
      <c r="E651" s="5">
        <v>10</v>
      </c>
    </row>
    <row r="652" spans="1:5" hidden="1" outlineLevel="2">
      <c r="A652" t="s">
        <v>12</v>
      </c>
      <c r="B652" t="s">
        <v>13</v>
      </c>
      <c r="C652" s="8">
        <v>39539</v>
      </c>
      <c r="D652" t="s">
        <v>0</v>
      </c>
      <c r="E652" s="5">
        <v>4</v>
      </c>
    </row>
    <row r="653" spans="1:5" hidden="1" outlineLevel="2">
      <c r="A653" t="s">
        <v>12</v>
      </c>
      <c r="B653" t="s">
        <v>13</v>
      </c>
      <c r="C653" s="8">
        <v>39569</v>
      </c>
      <c r="D653" t="s">
        <v>0</v>
      </c>
      <c r="E653" s="5">
        <v>17</v>
      </c>
    </row>
    <row r="654" spans="1:5" hidden="1" outlineLevel="2">
      <c r="A654" t="s">
        <v>12</v>
      </c>
      <c r="B654" t="s">
        <v>13</v>
      </c>
      <c r="C654" s="8">
        <v>39600</v>
      </c>
      <c r="D654" t="s">
        <v>0</v>
      </c>
      <c r="E654" s="5">
        <v>25</v>
      </c>
    </row>
    <row r="655" spans="1:5" hidden="1" outlineLevel="2">
      <c r="A655" t="s">
        <v>12</v>
      </c>
      <c r="B655" t="s">
        <v>13</v>
      </c>
      <c r="C655" s="8">
        <v>39630</v>
      </c>
      <c r="D655" t="s">
        <v>0</v>
      </c>
      <c r="E655" s="5">
        <v>12</v>
      </c>
    </row>
    <row r="656" spans="1:5" hidden="1" outlineLevel="2">
      <c r="A656" t="s">
        <v>12</v>
      </c>
      <c r="B656" t="s">
        <v>13</v>
      </c>
      <c r="C656" s="8">
        <v>39661</v>
      </c>
      <c r="D656" t="s">
        <v>0</v>
      </c>
      <c r="E656" s="5">
        <v>23</v>
      </c>
    </row>
    <row r="657" spans="1:5" hidden="1" outlineLevel="2">
      <c r="A657" t="s">
        <v>12</v>
      </c>
      <c r="B657" t="s">
        <v>13</v>
      </c>
      <c r="C657" s="8">
        <v>39692</v>
      </c>
      <c r="D657" t="s">
        <v>0</v>
      </c>
      <c r="E657" s="5">
        <v>0</v>
      </c>
    </row>
    <row r="658" spans="1:5" hidden="1" outlineLevel="2">
      <c r="A658" t="s">
        <v>12</v>
      </c>
      <c r="B658" t="s">
        <v>13</v>
      </c>
      <c r="C658" s="8">
        <v>39722</v>
      </c>
      <c r="D658" t="s">
        <v>0</v>
      </c>
      <c r="E658" s="5">
        <v>5</v>
      </c>
    </row>
    <row r="659" spans="1:5" hidden="1" outlineLevel="2">
      <c r="A659" t="s">
        <v>12</v>
      </c>
      <c r="B659" t="s">
        <v>13</v>
      </c>
      <c r="C659" s="8">
        <v>39753</v>
      </c>
      <c r="D659" t="s">
        <v>0</v>
      </c>
      <c r="E659" s="5">
        <v>7</v>
      </c>
    </row>
    <row r="660" spans="1:5" hidden="1" outlineLevel="2">
      <c r="A660" t="s">
        <v>12</v>
      </c>
      <c r="B660" t="s">
        <v>13</v>
      </c>
      <c r="C660" s="8">
        <v>39783</v>
      </c>
      <c r="D660" t="s">
        <v>0</v>
      </c>
      <c r="E660" s="5">
        <v>5</v>
      </c>
    </row>
    <row r="661" spans="1:5" outlineLevel="1" collapsed="1">
      <c r="A661" s="10" t="s">
        <v>390</v>
      </c>
      <c r="C661" s="8"/>
      <c r="E661" s="5">
        <f>SUBTOTAL(9,E649:E660)</f>
        <v>133</v>
      </c>
    </row>
    <row r="662" spans="1:5" hidden="1" outlineLevel="2">
      <c r="A662" t="s">
        <v>14</v>
      </c>
      <c r="B662" t="s">
        <v>15</v>
      </c>
      <c r="C662" s="8">
        <v>39448</v>
      </c>
      <c r="D662" t="s">
        <v>0</v>
      </c>
      <c r="E662" s="5">
        <v>134</v>
      </c>
    </row>
    <row r="663" spans="1:5" hidden="1" outlineLevel="2">
      <c r="A663" t="s">
        <v>14</v>
      </c>
      <c r="B663" t="s">
        <v>15</v>
      </c>
      <c r="C663" s="8">
        <v>39479</v>
      </c>
      <c r="D663" t="s">
        <v>0</v>
      </c>
      <c r="E663" s="5">
        <v>100</v>
      </c>
    </row>
    <row r="664" spans="1:5" hidden="1" outlineLevel="2">
      <c r="A664" t="s">
        <v>14</v>
      </c>
      <c r="B664" t="s">
        <v>15</v>
      </c>
      <c r="C664" s="8">
        <v>39508</v>
      </c>
      <c r="D664" t="s">
        <v>0</v>
      </c>
      <c r="E664" s="5">
        <v>147</v>
      </c>
    </row>
    <row r="665" spans="1:5" hidden="1" outlineLevel="2">
      <c r="A665" t="s">
        <v>14</v>
      </c>
      <c r="B665" t="s">
        <v>15</v>
      </c>
      <c r="C665" s="8">
        <v>39539</v>
      </c>
      <c r="D665" t="s">
        <v>0</v>
      </c>
      <c r="E665" s="5">
        <v>73</v>
      </c>
    </row>
    <row r="666" spans="1:5" hidden="1" outlineLevel="2">
      <c r="A666" t="s">
        <v>14</v>
      </c>
      <c r="B666" t="s">
        <v>15</v>
      </c>
      <c r="C666" s="8">
        <v>39569</v>
      </c>
      <c r="D666" t="s">
        <v>0</v>
      </c>
      <c r="E666" s="5">
        <v>109</v>
      </c>
    </row>
    <row r="667" spans="1:5" hidden="1" outlineLevel="2">
      <c r="A667" t="s">
        <v>14</v>
      </c>
      <c r="B667" t="s">
        <v>15</v>
      </c>
      <c r="C667" s="8">
        <v>39600</v>
      </c>
      <c r="D667" t="s">
        <v>0</v>
      </c>
      <c r="E667" s="5">
        <v>40</v>
      </c>
    </row>
    <row r="668" spans="1:5" hidden="1" outlineLevel="2">
      <c r="A668" t="s">
        <v>14</v>
      </c>
      <c r="B668" t="s">
        <v>15</v>
      </c>
      <c r="C668" s="8">
        <v>39630</v>
      </c>
      <c r="D668" t="s">
        <v>0</v>
      </c>
      <c r="E668" s="5">
        <v>62</v>
      </c>
    </row>
    <row r="669" spans="1:5" hidden="1" outlineLevel="2">
      <c r="A669" t="s">
        <v>14</v>
      </c>
      <c r="B669" t="s">
        <v>15</v>
      </c>
      <c r="C669" s="8">
        <v>39661</v>
      </c>
      <c r="D669" t="s">
        <v>0</v>
      </c>
      <c r="E669" s="5">
        <v>75</v>
      </c>
    </row>
    <row r="670" spans="1:5" hidden="1" outlineLevel="2">
      <c r="A670" t="s">
        <v>14</v>
      </c>
      <c r="B670" t="s">
        <v>15</v>
      </c>
      <c r="C670" s="8">
        <v>39692</v>
      </c>
      <c r="D670" t="s">
        <v>0</v>
      </c>
      <c r="E670" s="5">
        <v>74</v>
      </c>
    </row>
    <row r="671" spans="1:5" hidden="1" outlineLevel="2">
      <c r="A671" t="s">
        <v>14</v>
      </c>
      <c r="B671" t="s">
        <v>15</v>
      </c>
      <c r="C671" s="8">
        <v>39722</v>
      </c>
      <c r="D671" t="s">
        <v>0</v>
      </c>
      <c r="E671" s="5">
        <v>69</v>
      </c>
    </row>
    <row r="672" spans="1:5" hidden="1" outlineLevel="2">
      <c r="A672" t="s">
        <v>14</v>
      </c>
      <c r="B672" t="s">
        <v>15</v>
      </c>
      <c r="C672" s="8">
        <v>39753</v>
      </c>
      <c r="D672" t="s">
        <v>0</v>
      </c>
      <c r="E672" s="5">
        <v>61</v>
      </c>
    </row>
    <row r="673" spans="1:5" hidden="1" outlineLevel="2">
      <c r="A673" t="s">
        <v>14</v>
      </c>
      <c r="B673" t="s">
        <v>15</v>
      </c>
      <c r="C673" s="8">
        <v>39783</v>
      </c>
      <c r="D673" t="s">
        <v>0</v>
      </c>
      <c r="E673" s="5">
        <v>80</v>
      </c>
    </row>
    <row r="674" spans="1:5" outlineLevel="1" collapsed="1">
      <c r="A674" s="10" t="s">
        <v>391</v>
      </c>
      <c r="C674" s="8"/>
      <c r="E674" s="5">
        <f>SUBTOTAL(9,E662:E673)</f>
        <v>1024</v>
      </c>
    </row>
    <row r="675" spans="1:5" hidden="1" outlineLevel="2">
      <c r="A675" t="s">
        <v>16</v>
      </c>
      <c r="B675" t="s">
        <v>17</v>
      </c>
      <c r="C675" s="8">
        <v>39448</v>
      </c>
      <c r="D675" t="s">
        <v>0</v>
      </c>
      <c r="E675" s="5">
        <v>62</v>
      </c>
    </row>
    <row r="676" spans="1:5" hidden="1" outlineLevel="2">
      <c r="A676" t="s">
        <v>16</v>
      </c>
      <c r="B676" t="s">
        <v>17</v>
      </c>
      <c r="C676" s="8">
        <v>39479</v>
      </c>
      <c r="D676" t="s">
        <v>0</v>
      </c>
      <c r="E676" s="5">
        <v>39</v>
      </c>
    </row>
    <row r="677" spans="1:5" hidden="1" outlineLevel="2">
      <c r="A677" t="s">
        <v>16</v>
      </c>
      <c r="B677" t="s">
        <v>17</v>
      </c>
      <c r="C677" s="8">
        <v>39508</v>
      </c>
      <c r="D677" t="s">
        <v>0</v>
      </c>
      <c r="E677" s="5">
        <v>80</v>
      </c>
    </row>
    <row r="678" spans="1:5" hidden="1" outlineLevel="2">
      <c r="A678" t="s">
        <v>16</v>
      </c>
      <c r="B678" t="s">
        <v>17</v>
      </c>
      <c r="C678" s="8">
        <v>39539</v>
      </c>
      <c r="D678" t="s">
        <v>0</v>
      </c>
      <c r="E678" s="5">
        <v>91</v>
      </c>
    </row>
    <row r="679" spans="1:5" hidden="1" outlineLevel="2">
      <c r="A679" t="s">
        <v>16</v>
      </c>
      <c r="B679" t="s">
        <v>17</v>
      </c>
      <c r="C679" s="8">
        <v>39569</v>
      </c>
      <c r="D679" t="s">
        <v>0</v>
      </c>
      <c r="E679" s="5">
        <v>42</v>
      </c>
    </row>
    <row r="680" spans="1:5" hidden="1" outlineLevel="2">
      <c r="A680" t="s">
        <v>16</v>
      </c>
      <c r="B680" t="s">
        <v>17</v>
      </c>
      <c r="C680" s="8">
        <v>39600</v>
      </c>
      <c r="D680" t="s">
        <v>0</v>
      </c>
      <c r="E680" s="5">
        <v>26</v>
      </c>
    </row>
    <row r="681" spans="1:5" hidden="1" outlineLevel="2">
      <c r="A681" t="s">
        <v>16</v>
      </c>
      <c r="B681" t="s">
        <v>17</v>
      </c>
      <c r="C681" s="8">
        <v>39630</v>
      </c>
      <c r="D681" t="s">
        <v>0</v>
      </c>
      <c r="E681" s="5">
        <v>18</v>
      </c>
    </row>
    <row r="682" spans="1:5" hidden="1" outlineLevel="2">
      <c r="A682" t="s">
        <v>16</v>
      </c>
      <c r="B682" t="s">
        <v>17</v>
      </c>
      <c r="C682" s="8">
        <v>39661</v>
      </c>
      <c r="D682" t="s">
        <v>0</v>
      </c>
      <c r="E682" s="5">
        <v>23</v>
      </c>
    </row>
    <row r="683" spans="1:5" hidden="1" outlineLevel="2">
      <c r="A683" t="s">
        <v>16</v>
      </c>
      <c r="B683" t="s">
        <v>17</v>
      </c>
      <c r="C683" s="8">
        <v>39692</v>
      </c>
      <c r="D683" t="s">
        <v>0</v>
      </c>
      <c r="E683" s="5">
        <v>20</v>
      </c>
    </row>
    <row r="684" spans="1:5" hidden="1" outlineLevel="2">
      <c r="A684" t="s">
        <v>16</v>
      </c>
      <c r="B684" t="s">
        <v>17</v>
      </c>
      <c r="C684" s="8">
        <v>39722</v>
      </c>
      <c r="D684" t="s">
        <v>0</v>
      </c>
      <c r="E684" s="5">
        <v>23</v>
      </c>
    </row>
    <row r="685" spans="1:5" hidden="1" outlineLevel="2">
      <c r="A685" t="s">
        <v>16</v>
      </c>
      <c r="B685" t="s">
        <v>17</v>
      </c>
      <c r="C685" s="8">
        <v>39753</v>
      </c>
      <c r="D685" t="s">
        <v>0</v>
      </c>
      <c r="E685" s="5">
        <v>21</v>
      </c>
    </row>
    <row r="686" spans="1:5" hidden="1" outlineLevel="2">
      <c r="A686" t="s">
        <v>16</v>
      </c>
      <c r="B686" t="s">
        <v>17</v>
      </c>
      <c r="C686" s="8">
        <v>39783</v>
      </c>
      <c r="D686" t="s">
        <v>0</v>
      </c>
      <c r="E686" s="5">
        <v>19</v>
      </c>
    </row>
    <row r="687" spans="1:5" outlineLevel="1" collapsed="1">
      <c r="A687" s="10" t="s">
        <v>392</v>
      </c>
      <c r="C687" s="8"/>
      <c r="E687" s="5">
        <f>SUBTOTAL(9,E675:E686)</f>
        <v>464</v>
      </c>
    </row>
    <row r="688" spans="1:5" hidden="1" outlineLevel="2">
      <c r="A688" t="s">
        <v>18</v>
      </c>
      <c r="B688" t="s">
        <v>19</v>
      </c>
      <c r="C688" s="8">
        <v>39448</v>
      </c>
      <c r="D688" t="s">
        <v>0</v>
      </c>
      <c r="E688" s="5">
        <v>563</v>
      </c>
    </row>
    <row r="689" spans="1:5" hidden="1" outlineLevel="2">
      <c r="A689" t="s">
        <v>18</v>
      </c>
      <c r="B689" t="s">
        <v>19</v>
      </c>
      <c r="C689" s="8">
        <v>39479</v>
      </c>
      <c r="D689" t="s">
        <v>0</v>
      </c>
      <c r="E689" s="5">
        <v>478</v>
      </c>
    </row>
    <row r="690" spans="1:5" hidden="1" outlineLevel="2">
      <c r="A690" t="s">
        <v>18</v>
      </c>
      <c r="B690" t="s">
        <v>19</v>
      </c>
      <c r="C690" s="8">
        <v>39508</v>
      </c>
      <c r="D690" t="s">
        <v>0</v>
      </c>
      <c r="E690" s="5">
        <v>763</v>
      </c>
    </row>
    <row r="691" spans="1:5" hidden="1" outlineLevel="2">
      <c r="A691" t="s">
        <v>18</v>
      </c>
      <c r="B691" t="s">
        <v>19</v>
      </c>
      <c r="C691" s="8">
        <v>39539</v>
      </c>
      <c r="D691" t="s">
        <v>0</v>
      </c>
      <c r="E691" s="5">
        <v>114</v>
      </c>
    </row>
    <row r="692" spans="1:5" hidden="1" outlineLevel="2">
      <c r="A692" t="s">
        <v>18</v>
      </c>
      <c r="B692" t="s">
        <v>19</v>
      </c>
      <c r="C692" s="8">
        <v>39569</v>
      </c>
      <c r="D692" t="s">
        <v>0</v>
      </c>
      <c r="E692" s="5">
        <v>105</v>
      </c>
    </row>
    <row r="693" spans="1:5" hidden="1" outlineLevel="2">
      <c r="A693" t="s">
        <v>18</v>
      </c>
      <c r="B693" t="s">
        <v>19</v>
      </c>
      <c r="C693" s="8">
        <v>39661</v>
      </c>
      <c r="D693" t="s">
        <v>0</v>
      </c>
      <c r="E693" s="5">
        <v>1</v>
      </c>
    </row>
    <row r="694" spans="1:5" hidden="1" outlineLevel="2">
      <c r="A694" t="s">
        <v>18</v>
      </c>
      <c r="B694" t="s">
        <v>19</v>
      </c>
      <c r="C694" s="8">
        <v>39692</v>
      </c>
      <c r="D694" t="s">
        <v>0</v>
      </c>
      <c r="E694" s="5">
        <v>130</v>
      </c>
    </row>
    <row r="695" spans="1:5" hidden="1" outlineLevel="2">
      <c r="A695" t="s">
        <v>18</v>
      </c>
      <c r="B695" t="s">
        <v>19</v>
      </c>
      <c r="C695" s="8">
        <v>39722</v>
      </c>
      <c r="D695" t="s">
        <v>0</v>
      </c>
      <c r="E695" s="5">
        <v>0</v>
      </c>
    </row>
    <row r="696" spans="1:5" outlineLevel="1" collapsed="1">
      <c r="A696" s="10" t="s">
        <v>393</v>
      </c>
      <c r="C696" s="8"/>
      <c r="E696" s="5">
        <f>SUBTOTAL(9,E688:E695)</f>
        <v>2154</v>
      </c>
    </row>
    <row r="697" spans="1:5" hidden="1" outlineLevel="2">
      <c r="A697" t="s">
        <v>20</v>
      </c>
      <c r="B697" t="s">
        <v>21</v>
      </c>
      <c r="C697" s="8">
        <v>39448</v>
      </c>
      <c r="D697" t="s">
        <v>0</v>
      </c>
      <c r="E697" s="5">
        <v>135</v>
      </c>
    </row>
    <row r="698" spans="1:5" hidden="1" outlineLevel="2">
      <c r="A698" t="s">
        <v>20</v>
      </c>
      <c r="B698" t="s">
        <v>21</v>
      </c>
      <c r="C698" s="8">
        <v>39479</v>
      </c>
      <c r="D698" t="s">
        <v>0</v>
      </c>
      <c r="E698" s="5">
        <v>143</v>
      </c>
    </row>
    <row r="699" spans="1:5" hidden="1" outlineLevel="2">
      <c r="A699" t="s">
        <v>20</v>
      </c>
      <c r="B699" t="s">
        <v>21</v>
      </c>
      <c r="C699" s="8">
        <v>39508</v>
      </c>
      <c r="D699" t="s">
        <v>0</v>
      </c>
      <c r="E699" s="5">
        <v>270</v>
      </c>
    </row>
    <row r="700" spans="1:5" hidden="1" outlineLevel="2">
      <c r="A700" t="s">
        <v>20</v>
      </c>
      <c r="B700" t="s">
        <v>21</v>
      </c>
      <c r="C700" s="8">
        <v>39539</v>
      </c>
      <c r="D700" t="s">
        <v>0</v>
      </c>
      <c r="E700" s="5">
        <v>39</v>
      </c>
    </row>
    <row r="701" spans="1:5" hidden="1" outlineLevel="2">
      <c r="A701" t="s">
        <v>20</v>
      </c>
      <c r="B701" t="s">
        <v>21</v>
      </c>
      <c r="C701" s="8">
        <v>39569</v>
      </c>
      <c r="D701" t="s">
        <v>0</v>
      </c>
      <c r="E701" s="5">
        <v>0</v>
      </c>
    </row>
    <row r="702" spans="1:5" hidden="1" outlineLevel="2">
      <c r="A702" t="s">
        <v>20</v>
      </c>
      <c r="B702" t="s">
        <v>21</v>
      </c>
      <c r="C702" s="8">
        <v>39661</v>
      </c>
      <c r="D702" t="s">
        <v>0</v>
      </c>
      <c r="E702" s="5">
        <v>0</v>
      </c>
    </row>
    <row r="703" spans="1:5" hidden="1" outlineLevel="2">
      <c r="A703" t="s">
        <v>20</v>
      </c>
      <c r="B703" t="s">
        <v>21</v>
      </c>
      <c r="C703" s="8">
        <v>39692</v>
      </c>
      <c r="D703" t="s">
        <v>0</v>
      </c>
      <c r="E703" s="5">
        <v>5</v>
      </c>
    </row>
    <row r="704" spans="1:5" hidden="1" outlineLevel="2">
      <c r="A704" t="s">
        <v>20</v>
      </c>
      <c r="B704" t="s">
        <v>21</v>
      </c>
      <c r="C704" s="8">
        <v>39783</v>
      </c>
      <c r="D704" t="s">
        <v>0</v>
      </c>
      <c r="E704" s="5">
        <v>1</v>
      </c>
    </row>
    <row r="705" spans="1:5" outlineLevel="1" collapsed="1">
      <c r="A705" s="10" t="s">
        <v>394</v>
      </c>
      <c r="C705" s="8"/>
      <c r="E705" s="5">
        <f>SUBTOTAL(9,E697:E704)</f>
        <v>593</v>
      </c>
    </row>
    <row r="706" spans="1:5" hidden="1" outlineLevel="2">
      <c r="A706" t="s">
        <v>40</v>
      </c>
      <c r="B706" t="s">
        <v>41</v>
      </c>
      <c r="C706" s="8">
        <v>39448</v>
      </c>
      <c r="D706" t="s">
        <v>0</v>
      </c>
      <c r="E706" s="5">
        <v>119</v>
      </c>
    </row>
    <row r="707" spans="1:5" hidden="1" outlineLevel="2">
      <c r="A707" t="s">
        <v>40</v>
      </c>
      <c r="B707" t="s">
        <v>41</v>
      </c>
      <c r="C707" s="8">
        <v>39479</v>
      </c>
      <c r="D707" t="s">
        <v>0</v>
      </c>
      <c r="E707" s="5">
        <v>87</v>
      </c>
    </row>
    <row r="708" spans="1:5" hidden="1" outlineLevel="2">
      <c r="A708" t="s">
        <v>40</v>
      </c>
      <c r="B708" t="s">
        <v>41</v>
      </c>
      <c r="C708" s="8">
        <v>39508</v>
      </c>
      <c r="D708" t="s">
        <v>0</v>
      </c>
      <c r="E708" s="5">
        <v>137</v>
      </c>
    </row>
    <row r="709" spans="1:5" hidden="1" outlineLevel="2">
      <c r="A709" t="s">
        <v>40</v>
      </c>
      <c r="B709" t="s">
        <v>41</v>
      </c>
      <c r="C709" s="8">
        <v>39539</v>
      </c>
      <c r="D709" t="s">
        <v>0</v>
      </c>
      <c r="E709" s="5">
        <v>23</v>
      </c>
    </row>
    <row r="710" spans="1:5" outlineLevel="1" collapsed="1">
      <c r="A710" s="10" t="s">
        <v>395</v>
      </c>
      <c r="C710" s="8"/>
      <c r="E710" s="5">
        <f>SUBTOTAL(9,E706:E709)</f>
        <v>366</v>
      </c>
    </row>
    <row r="711" spans="1:5" hidden="1" outlineLevel="2">
      <c r="A711" t="s">
        <v>42</v>
      </c>
      <c r="B711" t="s">
        <v>43</v>
      </c>
      <c r="C711" s="8">
        <v>39448</v>
      </c>
      <c r="D711" t="s">
        <v>0</v>
      </c>
      <c r="E711" s="5">
        <v>34</v>
      </c>
    </row>
    <row r="712" spans="1:5" hidden="1" outlineLevel="2">
      <c r="A712" t="s">
        <v>42</v>
      </c>
      <c r="B712" t="s">
        <v>43</v>
      </c>
      <c r="C712" s="8">
        <v>39479</v>
      </c>
      <c r="D712" t="s">
        <v>0</v>
      </c>
      <c r="E712" s="5">
        <v>37</v>
      </c>
    </row>
    <row r="713" spans="1:5" hidden="1" outlineLevel="2">
      <c r="A713" t="s">
        <v>42</v>
      </c>
      <c r="B713" t="s">
        <v>43</v>
      </c>
      <c r="C713" s="8">
        <v>39508</v>
      </c>
      <c r="D713" t="s">
        <v>0</v>
      </c>
      <c r="E713" s="5">
        <v>84</v>
      </c>
    </row>
    <row r="714" spans="1:5" hidden="1" outlineLevel="2">
      <c r="A714" t="s">
        <v>42</v>
      </c>
      <c r="B714" t="s">
        <v>43</v>
      </c>
      <c r="C714" s="8">
        <v>39539</v>
      </c>
      <c r="D714" t="s">
        <v>0</v>
      </c>
      <c r="E714" s="5">
        <v>8</v>
      </c>
    </row>
    <row r="715" spans="1:5" outlineLevel="1" collapsed="1">
      <c r="A715" s="10" t="s">
        <v>396</v>
      </c>
      <c r="C715" s="8"/>
      <c r="E715" s="5">
        <f>SUBTOTAL(9,E711:E714)</f>
        <v>163</v>
      </c>
    </row>
    <row r="716" spans="1:5" hidden="1" outlineLevel="2">
      <c r="A716" t="s">
        <v>52</v>
      </c>
      <c r="B716" t="s">
        <v>53</v>
      </c>
      <c r="C716" s="8">
        <v>39448</v>
      </c>
      <c r="D716" t="s">
        <v>0</v>
      </c>
      <c r="E716" s="5">
        <v>0</v>
      </c>
    </row>
    <row r="717" spans="1:5" hidden="1" outlineLevel="2">
      <c r="A717" t="s">
        <v>52</v>
      </c>
      <c r="B717" t="s">
        <v>53</v>
      </c>
      <c r="C717" s="8">
        <v>39479</v>
      </c>
      <c r="D717" t="s">
        <v>0</v>
      </c>
      <c r="E717" s="5">
        <v>0</v>
      </c>
    </row>
    <row r="718" spans="1:5" hidden="1" outlineLevel="2">
      <c r="A718" t="s">
        <v>52</v>
      </c>
      <c r="B718" t="s">
        <v>53</v>
      </c>
      <c r="C718" s="8">
        <v>39569</v>
      </c>
      <c r="D718" t="s">
        <v>0</v>
      </c>
      <c r="E718" s="5">
        <v>0</v>
      </c>
    </row>
    <row r="719" spans="1:5" hidden="1" outlineLevel="2">
      <c r="A719" t="s">
        <v>52</v>
      </c>
      <c r="B719" t="s">
        <v>53</v>
      </c>
      <c r="C719" s="8">
        <v>39630</v>
      </c>
      <c r="D719" t="s">
        <v>0</v>
      </c>
      <c r="E719" s="5">
        <v>0</v>
      </c>
    </row>
    <row r="720" spans="1:5" outlineLevel="1" collapsed="1">
      <c r="A720" s="10" t="s">
        <v>397</v>
      </c>
      <c r="C720" s="8"/>
      <c r="E720" s="5">
        <f>SUBTOTAL(9,E716:E719)</f>
        <v>0</v>
      </c>
    </row>
    <row r="721" spans="1:5" hidden="1" outlineLevel="2">
      <c r="A721" t="s">
        <v>112</v>
      </c>
      <c r="B721" t="s">
        <v>113</v>
      </c>
      <c r="C721" s="8">
        <v>39479</v>
      </c>
      <c r="D721" t="s">
        <v>0</v>
      </c>
      <c r="E721" s="5">
        <v>2</v>
      </c>
    </row>
    <row r="722" spans="1:5" hidden="1" outlineLevel="2">
      <c r="A722" t="s">
        <v>112</v>
      </c>
      <c r="B722" t="s">
        <v>113</v>
      </c>
      <c r="C722" s="8">
        <v>39508</v>
      </c>
      <c r="D722" t="s">
        <v>0</v>
      </c>
      <c r="E722" s="5">
        <v>2</v>
      </c>
    </row>
    <row r="723" spans="1:5" hidden="1" outlineLevel="2">
      <c r="A723" t="s">
        <v>112</v>
      </c>
      <c r="B723" t="s">
        <v>113</v>
      </c>
      <c r="C723" s="8">
        <v>39539</v>
      </c>
      <c r="D723" t="s">
        <v>0</v>
      </c>
      <c r="E723" s="5">
        <v>1</v>
      </c>
    </row>
    <row r="724" spans="1:5" outlineLevel="1" collapsed="1">
      <c r="A724" s="10" t="s">
        <v>398</v>
      </c>
      <c r="C724" s="8"/>
      <c r="E724" s="5">
        <f>SUBTOTAL(9,E721:E723)</f>
        <v>5</v>
      </c>
    </row>
    <row r="725" spans="1:5" hidden="1" outlineLevel="2">
      <c r="A725" t="s">
        <v>54</v>
      </c>
      <c r="B725" t="s">
        <v>55</v>
      </c>
      <c r="C725" s="8">
        <v>39448</v>
      </c>
      <c r="D725" t="s">
        <v>0</v>
      </c>
      <c r="E725" s="5">
        <v>1</v>
      </c>
    </row>
    <row r="726" spans="1:5" hidden="1" outlineLevel="2">
      <c r="A726" t="s">
        <v>54</v>
      </c>
      <c r="B726" t="s">
        <v>55</v>
      </c>
      <c r="C726" s="8">
        <v>39479</v>
      </c>
      <c r="D726" t="s">
        <v>0</v>
      </c>
      <c r="E726" s="5">
        <v>1</v>
      </c>
    </row>
    <row r="727" spans="1:5" hidden="1" outlineLevel="2">
      <c r="A727" t="s">
        <v>54</v>
      </c>
      <c r="B727" t="s">
        <v>55</v>
      </c>
      <c r="C727" s="8">
        <v>39508</v>
      </c>
      <c r="D727" t="s">
        <v>0</v>
      </c>
      <c r="E727" s="5">
        <v>2</v>
      </c>
    </row>
    <row r="728" spans="1:5" hidden="1" outlineLevel="2">
      <c r="A728" t="s">
        <v>54</v>
      </c>
      <c r="B728" t="s">
        <v>55</v>
      </c>
      <c r="C728" s="8">
        <v>39539</v>
      </c>
      <c r="D728" t="s">
        <v>0</v>
      </c>
      <c r="E728" s="5">
        <v>0</v>
      </c>
    </row>
    <row r="729" spans="1:5" outlineLevel="1" collapsed="1">
      <c r="A729" s="10" t="s">
        <v>399</v>
      </c>
      <c r="C729" s="8"/>
      <c r="E729" s="5">
        <f>SUBTOTAL(9,E725:E728)</f>
        <v>4</v>
      </c>
    </row>
    <row r="730" spans="1:5" hidden="1" outlineLevel="2">
      <c r="A730" t="s">
        <v>190</v>
      </c>
      <c r="B730" t="s">
        <v>191</v>
      </c>
      <c r="C730" s="8">
        <v>39661</v>
      </c>
      <c r="D730" t="s">
        <v>0</v>
      </c>
      <c r="E730" s="5">
        <v>3</v>
      </c>
    </row>
    <row r="731" spans="1:5" hidden="1" outlineLevel="2">
      <c r="A731" t="s">
        <v>190</v>
      </c>
      <c r="B731" t="s">
        <v>191</v>
      </c>
      <c r="C731" s="8">
        <v>39692</v>
      </c>
      <c r="D731" t="s">
        <v>0</v>
      </c>
      <c r="E731" s="5">
        <v>0</v>
      </c>
    </row>
    <row r="732" spans="1:5" outlineLevel="1" collapsed="1">
      <c r="A732" s="10" t="s">
        <v>400</v>
      </c>
      <c r="C732" s="8"/>
      <c r="E732" s="5">
        <f>SUBTOTAL(9,E730:E731)</f>
        <v>3</v>
      </c>
    </row>
    <row r="733" spans="1:5" hidden="1" outlineLevel="2">
      <c r="A733" t="s">
        <v>132</v>
      </c>
      <c r="B733" t="s">
        <v>133</v>
      </c>
      <c r="C733" s="8">
        <v>39508</v>
      </c>
      <c r="D733" t="s">
        <v>0</v>
      </c>
      <c r="E733" s="5">
        <v>1</v>
      </c>
    </row>
    <row r="734" spans="1:5" hidden="1" outlineLevel="2">
      <c r="A734" t="s">
        <v>132</v>
      </c>
      <c r="B734" t="s">
        <v>133</v>
      </c>
      <c r="C734" s="8">
        <v>39600</v>
      </c>
      <c r="D734" t="s">
        <v>0</v>
      </c>
      <c r="E734" s="5">
        <v>1</v>
      </c>
    </row>
    <row r="735" spans="1:5" hidden="1" outlineLevel="2">
      <c r="A735" t="s">
        <v>132</v>
      </c>
      <c r="B735" t="s">
        <v>133</v>
      </c>
      <c r="C735" s="8">
        <v>39661</v>
      </c>
      <c r="D735" t="s">
        <v>0</v>
      </c>
      <c r="E735" s="5">
        <v>3</v>
      </c>
    </row>
    <row r="736" spans="1:5" hidden="1" outlineLevel="2">
      <c r="A736" t="s">
        <v>132</v>
      </c>
      <c r="B736" t="s">
        <v>133</v>
      </c>
      <c r="C736" s="8">
        <v>39692</v>
      </c>
      <c r="D736" t="s">
        <v>0</v>
      </c>
      <c r="E736" s="5">
        <v>0</v>
      </c>
    </row>
    <row r="737" spans="1:5" hidden="1" outlineLevel="2">
      <c r="A737" t="s">
        <v>132</v>
      </c>
      <c r="B737" t="s">
        <v>133</v>
      </c>
      <c r="C737" s="8">
        <v>39722</v>
      </c>
      <c r="D737" t="s">
        <v>0</v>
      </c>
      <c r="E737" s="5">
        <v>1</v>
      </c>
    </row>
    <row r="738" spans="1:5" outlineLevel="1" collapsed="1">
      <c r="A738" s="10" t="s">
        <v>401</v>
      </c>
      <c r="C738" s="8"/>
      <c r="E738" s="5">
        <f>SUBTOTAL(9,E733:E737)</f>
        <v>6</v>
      </c>
    </row>
    <row r="739" spans="1:5" hidden="1" outlineLevel="2">
      <c r="A739" t="s">
        <v>154</v>
      </c>
      <c r="B739" t="s">
        <v>155</v>
      </c>
      <c r="C739" s="8">
        <v>39539</v>
      </c>
      <c r="D739" t="s">
        <v>0</v>
      </c>
      <c r="E739" s="5">
        <v>533</v>
      </c>
    </row>
    <row r="740" spans="1:5" hidden="1" outlineLevel="2">
      <c r="A740" t="s">
        <v>154</v>
      </c>
      <c r="B740" t="s">
        <v>155</v>
      </c>
      <c r="C740" s="8">
        <v>39569</v>
      </c>
      <c r="D740" t="s">
        <v>0</v>
      </c>
      <c r="E740" s="5">
        <v>632</v>
      </c>
    </row>
    <row r="741" spans="1:5" hidden="1" outlineLevel="2">
      <c r="A741" t="s">
        <v>154</v>
      </c>
      <c r="B741" t="s">
        <v>155</v>
      </c>
      <c r="C741" s="8">
        <v>39600</v>
      </c>
      <c r="D741" t="s">
        <v>0</v>
      </c>
      <c r="E741" s="5">
        <v>507</v>
      </c>
    </row>
    <row r="742" spans="1:5" hidden="1" outlineLevel="2">
      <c r="A742" t="s">
        <v>154</v>
      </c>
      <c r="B742" t="s">
        <v>155</v>
      </c>
      <c r="C742" s="8">
        <v>39630</v>
      </c>
      <c r="D742" t="s">
        <v>0</v>
      </c>
      <c r="E742" s="5">
        <v>386</v>
      </c>
    </row>
    <row r="743" spans="1:5" hidden="1" outlineLevel="2">
      <c r="A743" t="s">
        <v>154</v>
      </c>
      <c r="B743" t="s">
        <v>155</v>
      </c>
      <c r="C743" s="8">
        <v>39661</v>
      </c>
      <c r="D743" t="s">
        <v>0</v>
      </c>
      <c r="E743" s="5">
        <v>363</v>
      </c>
    </row>
    <row r="744" spans="1:5" hidden="1" outlineLevel="2">
      <c r="A744" t="s">
        <v>154</v>
      </c>
      <c r="B744" t="s">
        <v>155</v>
      </c>
      <c r="C744" s="8">
        <v>39692</v>
      </c>
      <c r="D744" t="s">
        <v>0</v>
      </c>
      <c r="E744" s="5">
        <v>597</v>
      </c>
    </row>
    <row r="745" spans="1:5" hidden="1" outlineLevel="2">
      <c r="A745" t="s">
        <v>154</v>
      </c>
      <c r="B745" t="s">
        <v>155</v>
      </c>
      <c r="C745" s="8">
        <v>39722</v>
      </c>
      <c r="D745" t="s">
        <v>0</v>
      </c>
      <c r="E745" s="5">
        <v>500</v>
      </c>
    </row>
    <row r="746" spans="1:5" hidden="1" outlineLevel="2">
      <c r="A746" t="s">
        <v>154</v>
      </c>
      <c r="B746" t="s">
        <v>155</v>
      </c>
      <c r="C746" s="8">
        <v>39753</v>
      </c>
      <c r="D746" t="s">
        <v>0</v>
      </c>
      <c r="E746" s="5">
        <v>459</v>
      </c>
    </row>
    <row r="747" spans="1:5" hidden="1" outlineLevel="2">
      <c r="A747" t="s">
        <v>154</v>
      </c>
      <c r="B747" t="s">
        <v>155</v>
      </c>
      <c r="C747" s="8">
        <v>39783</v>
      </c>
      <c r="D747" t="s">
        <v>0</v>
      </c>
      <c r="E747" s="5">
        <v>438</v>
      </c>
    </row>
    <row r="748" spans="1:5" outlineLevel="1" collapsed="1">
      <c r="A748" s="10" t="s">
        <v>402</v>
      </c>
      <c r="C748" s="8"/>
      <c r="E748" s="5">
        <f>SUBTOTAL(9,E739:E747)</f>
        <v>4415</v>
      </c>
    </row>
    <row r="749" spans="1:5" hidden="1" outlineLevel="2">
      <c r="A749" t="s">
        <v>156</v>
      </c>
      <c r="B749" t="s">
        <v>157</v>
      </c>
      <c r="C749" s="8">
        <v>39539</v>
      </c>
      <c r="D749" t="s">
        <v>0</v>
      </c>
      <c r="E749" s="5">
        <v>101</v>
      </c>
    </row>
    <row r="750" spans="1:5" hidden="1" outlineLevel="2">
      <c r="A750" t="s">
        <v>156</v>
      </c>
      <c r="B750" t="s">
        <v>157</v>
      </c>
      <c r="C750" s="8">
        <v>39569</v>
      </c>
      <c r="D750" t="s">
        <v>0</v>
      </c>
      <c r="E750" s="5">
        <v>59</v>
      </c>
    </row>
    <row r="751" spans="1:5" hidden="1" outlineLevel="2">
      <c r="A751" t="s">
        <v>156</v>
      </c>
      <c r="B751" t="s">
        <v>157</v>
      </c>
      <c r="C751" s="8">
        <v>39600</v>
      </c>
      <c r="D751" t="s">
        <v>0</v>
      </c>
      <c r="E751" s="5">
        <v>52</v>
      </c>
    </row>
    <row r="752" spans="1:5" hidden="1" outlineLevel="2">
      <c r="A752" t="s">
        <v>156</v>
      </c>
      <c r="B752" t="s">
        <v>157</v>
      </c>
      <c r="C752" s="8">
        <v>39630</v>
      </c>
      <c r="D752" t="s">
        <v>0</v>
      </c>
      <c r="E752" s="5">
        <v>36</v>
      </c>
    </row>
    <row r="753" spans="1:5" hidden="1" outlineLevel="2">
      <c r="A753" t="s">
        <v>156</v>
      </c>
      <c r="B753" t="s">
        <v>157</v>
      </c>
      <c r="C753" s="8">
        <v>39661</v>
      </c>
      <c r="D753" t="s">
        <v>0</v>
      </c>
      <c r="E753" s="5">
        <v>46</v>
      </c>
    </row>
    <row r="754" spans="1:5" hidden="1" outlineLevel="2">
      <c r="A754" t="s">
        <v>156</v>
      </c>
      <c r="B754" t="s">
        <v>157</v>
      </c>
      <c r="C754" s="8">
        <v>39692</v>
      </c>
      <c r="D754" t="s">
        <v>0</v>
      </c>
      <c r="E754" s="5">
        <v>63</v>
      </c>
    </row>
    <row r="755" spans="1:5" hidden="1" outlineLevel="2">
      <c r="A755" t="s">
        <v>156</v>
      </c>
      <c r="B755" t="s">
        <v>157</v>
      </c>
      <c r="C755" s="8">
        <v>39722</v>
      </c>
      <c r="D755" t="s">
        <v>0</v>
      </c>
      <c r="E755" s="5">
        <v>48</v>
      </c>
    </row>
    <row r="756" spans="1:5" hidden="1" outlineLevel="2">
      <c r="A756" t="s">
        <v>156</v>
      </c>
      <c r="B756" t="s">
        <v>157</v>
      </c>
      <c r="C756" s="8">
        <v>39753</v>
      </c>
      <c r="D756" t="s">
        <v>0</v>
      </c>
      <c r="E756" s="5">
        <v>43</v>
      </c>
    </row>
    <row r="757" spans="1:5" hidden="1" outlineLevel="2">
      <c r="A757" t="s">
        <v>156</v>
      </c>
      <c r="B757" t="s">
        <v>157</v>
      </c>
      <c r="C757" s="8">
        <v>39783</v>
      </c>
      <c r="D757" t="s">
        <v>0</v>
      </c>
      <c r="E757" s="5">
        <v>32</v>
      </c>
    </row>
    <row r="758" spans="1:5" outlineLevel="1" collapsed="1">
      <c r="A758" s="10" t="s">
        <v>403</v>
      </c>
      <c r="C758" s="8"/>
      <c r="E758" s="5">
        <f>SUBTOTAL(9,E749:E757)</f>
        <v>480</v>
      </c>
    </row>
    <row r="759" spans="1:5" hidden="1" outlineLevel="2">
      <c r="A759" t="s">
        <v>180</v>
      </c>
      <c r="B759" t="s">
        <v>181</v>
      </c>
      <c r="C759" s="8">
        <v>39630</v>
      </c>
      <c r="D759" t="s">
        <v>0</v>
      </c>
      <c r="E759" s="5">
        <v>1</v>
      </c>
    </row>
    <row r="760" spans="1:5" hidden="1" outlineLevel="2">
      <c r="A760" t="s">
        <v>180</v>
      </c>
      <c r="B760" t="s">
        <v>181</v>
      </c>
      <c r="C760" s="8">
        <v>39661</v>
      </c>
      <c r="D760" t="s">
        <v>0</v>
      </c>
      <c r="E760" s="5">
        <v>1</v>
      </c>
    </row>
    <row r="761" spans="1:5" hidden="1" outlineLevel="2">
      <c r="A761" t="s">
        <v>180</v>
      </c>
      <c r="B761" t="s">
        <v>181</v>
      </c>
      <c r="C761" s="8">
        <v>39722</v>
      </c>
      <c r="D761" t="s">
        <v>0</v>
      </c>
      <c r="E761" s="5">
        <v>1</v>
      </c>
    </row>
    <row r="762" spans="1:5" hidden="1" outlineLevel="2">
      <c r="A762" t="s">
        <v>180</v>
      </c>
      <c r="B762" t="s">
        <v>181</v>
      </c>
      <c r="C762" s="8">
        <v>39783</v>
      </c>
      <c r="D762" t="s">
        <v>0</v>
      </c>
      <c r="E762" s="5">
        <v>1</v>
      </c>
    </row>
    <row r="763" spans="1:5" outlineLevel="1" collapsed="1">
      <c r="A763" s="10" t="s">
        <v>404</v>
      </c>
      <c r="C763" s="8"/>
      <c r="E763" s="5">
        <f>SUBTOTAL(9,E759:E762)</f>
        <v>4</v>
      </c>
    </row>
    <row r="764" spans="1:5" hidden="1" outlineLevel="2">
      <c r="A764" t="s">
        <v>158</v>
      </c>
      <c r="B764" t="s">
        <v>159</v>
      </c>
      <c r="C764" s="8">
        <v>39539</v>
      </c>
      <c r="D764" t="s">
        <v>0</v>
      </c>
      <c r="E764" s="5">
        <v>175</v>
      </c>
    </row>
    <row r="765" spans="1:5" hidden="1" outlineLevel="2">
      <c r="A765" t="s">
        <v>158</v>
      </c>
      <c r="B765" t="s">
        <v>159</v>
      </c>
      <c r="C765" s="8">
        <v>39569</v>
      </c>
      <c r="D765" t="s">
        <v>0</v>
      </c>
      <c r="E765" s="5">
        <v>176</v>
      </c>
    </row>
    <row r="766" spans="1:5" hidden="1" outlineLevel="2">
      <c r="A766" t="s">
        <v>158</v>
      </c>
      <c r="B766" t="s">
        <v>159</v>
      </c>
      <c r="C766" s="8">
        <v>39600</v>
      </c>
      <c r="D766" t="s">
        <v>0</v>
      </c>
      <c r="E766" s="5">
        <v>193</v>
      </c>
    </row>
    <row r="767" spans="1:5" hidden="1" outlineLevel="2">
      <c r="A767" t="s">
        <v>158</v>
      </c>
      <c r="B767" t="s">
        <v>159</v>
      </c>
      <c r="C767" s="8">
        <v>39630</v>
      </c>
      <c r="D767" t="s">
        <v>0</v>
      </c>
      <c r="E767" s="5">
        <v>177</v>
      </c>
    </row>
    <row r="768" spans="1:5" hidden="1" outlineLevel="2">
      <c r="A768" t="s">
        <v>158</v>
      </c>
      <c r="B768" t="s">
        <v>159</v>
      </c>
      <c r="C768" s="8">
        <v>39661</v>
      </c>
      <c r="D768" t="s">
        <v>0</v>
      </c>
      <c r="E768" s="5">
        <v>103</v>
      </c>
    </row>
    <row r="769" spans="1:5" hidden="1" outlineLevel="2">
      <c r="A769" t="s">
        <v>158</v>
      </c>
      <c r="B769" t="s">
        <v>159</v>
      </c>
      <c r="C769" s="8">
        <v>39692</v>
      </c>
      <c r="D769" t="s">
        <v>0</v>
      </c>
      <c r="E769" s="5">
        <v>139</v>
      </c>
    </row>
    <row r="770" spans="1:5" hidden="1" outlineLevel="2">
      <c r="A770" t="s">
        <v>158</v>
      </c>
      <c r="B770" t="s">
        <v>159</v>
      </c>
      <c r="C770" s="8">
        <v>39722</v>
      </c>
      <c r="D770" t="s">
        <v>0</v>
      </c>
      <c r="E770" s="5">
        <v>114</v>
      </c>
    </row>
    <row r="771" spans="1:5" hidden="1" outlineLevel="2">
      <c r="A771" t="s">
        <v>158</v>
      </c>
      <c r="B771" t="s">
        <v>159</v>
      </c>
      <c r="C771" s="8">
        <v>39753</v>
      </c>
      <c r="D771" t="s">
        <v>0</v>
      </c>
      <c r="E771" s="5">
        <v>92</v>
      </c>
    </row>
    <row r="772" spans="1:5" hidden="1" outlineLevel="2">
      <c r="A772" t="s">
        <v>158</v>
      </c>
      <c r="B772" t="s">
        <v>159</v>
      </c>
      <c r="C772" s="8">
        <v>39783</v>
      </c>
      <c r="D772" t="s">
        <v>0</v>
      </c>
      <c r="E772" s="5">
        <v>111</v>
      </c>
    </row>
    <row r="773" spans="1:5" outlineLevel="1" collapsed="1">
      <c r="A773" s="10" t="s">
        <v>405</v>
      </c>
      <c r="C773" s="8"/>
      <c r="E773" s="5">
        <f>SUBTOTAL(9,E764:E772)</f>
        <v>1280</v>
      </c>
    </row>
    <row r="774" spans="1:5" hidden="1" outlineLevel="2">
      <c r="A774" t="s">
        <v>160</v>
      </c>
      <c r="B774" t="s">
        <v>161</v>
      </c>
      <c r="C774" s="8">
        <v>39539</v>
      </c>
      <c r="D774" t="s">
        <v>0</v>
      </c>
      <c r="E774" s="5">
        <v>71</v>
      </c>
    </row>
    <row r="775" spans="1:5" hidden="1" outlineLevel="2">
      <c r="A775" t="s">
        <v>160</v>
      </c>
      <c r="B775" t="s">
        <v>161</v>
      </c>
      <c r="C775" s="8">
        <v>39569</v>
      </c>
      <c r="D775" t="s">
        <v>0</v>
      </c>
      <c r="E775" s="5">
        <v>30</v>
      </c>
    </row>
    <row r="776" spans="1:5" hidden="1" outlineLevel="2">
      <c r="A776" t="s">
        <v>160</v>
      </c>
      <c r="B776" t="s">
        <v>161</v>
      </c>
      <c r="C776" s="8">
        <v>39600</v>
      </c>
      <c r="D776" t="s">
        <v>0</v>
      </c>
      <c r="E776" s="5">
        <v>26</v>
      </c>
    </row>
    <row r="777" spans="1:5" hidden="1" outlineLevel="2">
      <c r="A777" t="s">
        <v>160</v>
      </c>
      <c r="B777" t="s">
        <v>161</v>
      </c>
      <c r="C777" s="8">
        <v>39630</v>
      </c>
      <c r="D777" t="s">
        <v>0</v>
      </c>
      <c r="E777" s="5">
        <v>21</v>
      </c>
    </row>
    <row r="778" spans="1:5" hidden="1" outlineLevel="2">
      <c r="A778" t="s">
        <v>160</v>
      </c>
      <c r="B778" t="s">
        <v>161</v>
      </c>
      <c r="C778" s="8">
        <v>39661</v>
      </c>
      <c r="D778" t="s">
        <v>0</v>
      </c>
      <c r="E778" s="5">
        <v>19</v>
      </c>
    </row>
    <row r="779" spans="1:5" hidden="1" outlineLevel="2">
      <c r="A779" t="s">
        <v>160</v>
      </c>
      <c r="B779" t="s">
        <v>161</v>
      </c>
      <c r="C779" s="8">
        <v>39692</v>
      </c>
      <c r="D779" t="s">
        <v>0</v>
      </c>
      <c r="E779" s="5">
        <v>32</v>
      </c>
    </row>
    <row r="780" spans="1:5" hidden="1" outlineLevel="2">
      <c r="A780" t="s">
        <v>160</v>
      </c>
      <c r="B780" t="s">
        <v>161</v>
      </c>
      <c r="C780" s="8">
        <v>39722</v>
      </c>
      <c r="D780" t="s">
        <v>0</v>
      </c>
      <c r="E780" s="5">
        <v>21</v>
      </c>
    </row>
    <row r="781" spans="1:5" hidden="1" outlineLevel="2">
      <c r="A781" t="s">
        <v>160</v>
      </c>
      <c r="B781" t="s">
        <v>161</v>
      </c>
      <c r="C781" s="8">
        <v>39753</v>
      </c>
      <c r="D781" t="s">
        <v>0</v>
      </c>
      <c r="E781" s="5">
        <v>12</v>
      </c>
    </row>
    <row r="782" spans="1:5" hidden="1" outlineLevel="2">
      <c r="A782" t="s">
        <v>160</v>
      </c>
      <c r="B782" t="s">
        <v>161</v>
      </c>
      <c r="C782" s="8">
        <v>39783</v>
      </c>
      <c r="D782" t="s">
        <v>0</v>
      </c>
      <c r="E782" s="5">
        <v>17</v>
      </c>
    </row>
    <row r="783" spans="1:5" outlineLevel="1" collapsed="1">
      <c r="A783" s="10" t="s">
        <v>406</v>
      </c>
      <c r="C783" s="8"/>
      <c r="E783" s="5">
        <f>SUBTOTAL(9,E774:E782)</f>
        <v>249</v>
      </c>
    </row>
    <row r="784" spans="1:5" hidden="1" outlineLevel="2">
      <c r="A784" t="s">
        <v>162</v>
      </c>
      <c r="B784" t="s">
        <v>163</v>
      </c>
      <c r="C784" s="8">
        <v>39539</v>
      </c>
      <c r="D784" t="s">
        <v>0</v>
      </c>
      <c r="E784" s="5">
        <v>2</v>
      </c>
    </row>
    <row r="785" spans="1:5" hidden="1" outlineLevel="2">
      <c r="A785" t="s">
        <v>162</v>
      </c>
      <c r="B785" t="s">
        <v>163</v>
      </c>
      <c r="C785" s="8">
        <v>39569</v>
      </c>
      <c r="D785" t="s">
        <v>0</v>
      </c>
      <c r="E785" s="5">
        <v>1</v>
      </c>
    </row>
    <row r="786" spans="1:5" hidden="1" outlineLevel="2">
      <c r="A786" t="s">
        <v>162</v>
      </c>
      <c r="B786" t="s">
        <v>163</v>
      </c>
      <c r="C786" s="8">
        <v>39600</v>
      </c>
      <c r="D786" t="s">
        <v>0</v>
      </c>
      <c r="E786" s="5">
        <v>0</v>
      </c>
    </row>
    <row r="787" spans="1:5" hidden="1" outlineLevel="2">
      <c r="A787" t="s">
        <v>162</v>
      </c>
      <c r="B787" t="s">
        <v>163</v>
      </c>
      <c r="C787" s="8">
        <v>39661</v>
      </c>
      <c r="D787" t="s">
        <v>0</v>
      </c>
      <c r="E787" s="5">
        <v>2</v>
      </c>
    </row>
    <row r="788" spans="1:5" hidden="1" outlineLevel="2">
      <c r="A788" t="s">
        <v>162</v>
      </c>
      <c r="B788" t="s">
        <v>163</v>
      </c>
      <c r="C788" s="8">
        <v>39692</v>
      </c>
      <c r="D788" t="s">
        <v>0</v>
      </c>
      <c r="E788" s="5">
        <v>3</v>
      </c>
    </row>
    <row r="789" spans="1:5" hidden="1" outlineLevel="2">
      <c r="A789" t="s">
        <v>162</v>
      </c>
      <c r="B789" t="s">
        <v>163</v>
      </c>
      <c r="C789" s="8">
        <v>39753</v>
      </c>
      <c r="D789" t="s">
        <v>0</v>
      </c>
      <c r="E789" s="5">
        <v>2</v>
      </c>
    </row>
    <row r="790" spans="1:5" outlineLevel="1" collapsed="1">
      <c r="A790" s="10" t="s">
        <v>407</v>
      </c>
      <c r="C790" s="8"/>
      <c r="E790" s="5">
        <f>SUBTOTAL(9,E784:E789)</f>
        <v>10</v>
      </c>
    </row>
    <row r="791" spans="1:5" hidden="1" outlineLevel="2">
      <c r="A791" t="s">
        <v>22</v>
      </c>
      <c r="B791" t="s">
        <v>23</v>
      </c>
      <c r="C791" s="8">
        <v>39448</v>
      </c>
      <c r="D791" t="s">
        <v>0</v>
      </c>
      <c r="E791" s="5">
        <v>173</v>
      </c>
    </row>
    <row r="792" spans="1:5" hidden="1" outlineLevel="2">
      <c r="A792" t="s">
        <v>22</v>
      </c>
      <c r="B792" t="s">
        <v>23</v>
      </c>
      <c r="C792" s="8">
        <v>39479</v>
      </c>
      <c r="D792" t="s">
        <v>0</v>
      </c>
      <c r="E792" s="5">
        <v>398</v>
      </c>
    </row>
    <row r="793" spans="1:5" hidden="1" outlineLevel="2">
      <c r="A793" t="s">
        <v>22</v>
      </c>
      <c r="B793" t="s">
        <v>23</v>
      </c>
      <c r="C793" s="8">
        <v>39508</v>
      </c>
      <c r="D793" t="s">
        <v>0</v>
      </c>
      <c r="E793" s="5">
        <v>383</v>
      </c>
    </row>
    <row r="794" spans="1:5" hidden="1" outlineLevel="2">
      <c r="A794" t="s">
        <v>22</v>
      </c>
      <c r="B794" t="s">
        <v>23</v>
      </c>
      <c r="C794" s="8">
        <v>39539</v>
      </c>
      <c r="D794" t="s">
        <v>0</v>
      </c>
      <c r="E794" s="5">
        <v>414</v>
      </c>
    </row>
    <row r="795" spans="1:5" hidden="1" outlineLevel="2">
      <c r="A795" t="s">
        <v>22</v>
      </c>
      <c r="B795" t="s">
        <v>23</v>
      </c>
      <c r="C795" s="8">
        <v>39569</v>
      </c>
      <c r="D795" t="s">
        <v>0</v>
      </c>
      <c r="E795" s="5">
        <v>523</v>
      </c>
    </row>
    <row r="796" spans="1:5" hidden="1" outlineLevel="2">
      <c r="A796" t="s">
        <v>22</v>
      </c>
      <c r="B796" t="s">
        <v>23</v>
      </c>
      <c r="C796" s="8">
        <v>39600</v>
      </c>
      <c r="D796" t="s">
        <v>0</v>
      </c>
      <c r="E796" s="5">
        <v>593</v>
      </c>
    </row>
    <row r="797" spans="1:5" hidden="1" outlineLevel="2">
      <c r="A797" t="s">
        <v>22</v>
      </c>
      <c r="B797" t="s">
        <v>23</v>
      </c>
      <c r="C797" s="8">
        <v>39630</v>
      </c>
      <c r="D797" t="s">
        <v>0</v>
      </c>
      <c r="E797" s="5">
        <v>388</v>
      </c>
    </row>
    <row r="798" spans="1:5" hidden="1" outlineLevel="2">
      <c r="A798" t="s">
        <v>22</v>
      </c>
      <c r="B798" t="s">
        <v>23</v>
      </c>
      <c r="C798" s="8">
        <v>39661</v>
      </c>
      <c r="D798" t="s">
        <v>0</v>
      </c>
      <c r="E798" s="5">
        <v>145</v>
      </c>
    </row>
    <row r="799" spans="1:5" hidden="1" outlineLevel="2">
      <c r="A799" t="s">
        <v>22</v>
      </c>
      <c r="B799" t="s">
        <v>23</v>
      </c>
      <c r="C799" s="8">
        <v>39692</v>
      </c>
      <c r="D799" t="s">
        <v>0</v>
      </c>
      <c r="E799" s="5">
        <v>135</v>
      </c>
    </row>
    <row r="800" spans="1:5" hidden="1" outlineLevel="2">
      <c r="A800" t="s">
        <v>22</v>
      </c>
      <c r="B800" t="s">
        <v>23</v>
      </c>
      <c r="C800" s="8">
        <v>39722</v>
      </c>
      <c r="D800" t="s">
        <v>0</v>
      </c>
      <c r="E800" s="5">
        <v>58</v>
      </c>
    </row>
    <row r="801" spans="1:5" hidden="1" outlineLevel="2">
      <c r="A801" t="s">
        <v>22</v>
      </c>
      <c r="B801" t="s">
        <v>23</v>
      </c>
      <c r="C801" s="8">
        <v>39753</v>
      </c>
      <c r="D801" t="s">
        <v>0</v>
      </c>
      <c r="E801" s="5">
        <v>91</v>
      </c>
    </row>
    <row r="802" spans="1:5" hidden="1" outlineLevel="2">
      <c r="A802" t="s">
        <v>22</v>
      </c>
      <c r="B802" t="s">
        <v>23</v>
      </c>
      <c r="C802" s="8">
        <v>39783</v>
      </c>
      <c r="D802" t="s">
        <v>0</v>
      </c>
      <c r="E802" s="5">
        <v>14</v>
      </c>
    </row>
    <row r="803" spans="1:5" outlineLevel="1" collapsed="1">
      <c r="A803" s="10" t="s">
        <v>408</v>
      </c>
      <c r="C803" s="8"/>
      <c r="E803" s="5">
        <f>SUBTOTAL(9,E791:E802)</f>
        <v>3315</v>
      </c>
    </row>
    <row r="804" spans="1:5" hidden="1" outlineLevel="2">
      <c r="A804" t="s">
        <v>24</v>
      </c>
      <c r="B804" t="s">
        <v>25</v>
      </c>
      <c r="C804" s="8">
        <v>39448</v>
      </c>
      <c r="D804" t="s">
        <v>0</v>
      </c>
      <c r="E804" s="5">
        <v>71</v>
      </c>
    </row>
    <row r="805" spans="1:5" hidden="1" outlineLevel="2">
      <c r="A805" t="s">
        <v>24</v>
      </c>
      <c r="B805" t="s">
        <v>25</v>
      </c>
      <c r="C805" s="8">
        <v>39479</v>
      </c>
      <c r="D805" t="s">
        <v>0</v>
      </c>
      <c r="E805" s="5">
        <v>137</v>
      </c>
    </row>
    <row r="806" spans="1:5" hidden="1" outlineLevel="2">
      <c r="A806" t="s">
        <v>24</v>
      </c>
      <c r="B806" t="s">
        <v>25</v>
      </c>
      <c r="C806" s="8">
        <v>39508</v>
      </c>
      <c r="D806" t="s">
        <v>0</v>
      </c>
      <c r="E806" s="5">
        <v>161</v>
      </c>
    </row>
    <row r="807" spans="1:5" hidden="1" outlineLevel="2">
      <c r="A807" t="s">
        <v>24</v>
      </c>
      <c r="B807" t="s">
        <v>25</v>
      </c>
      <c r="C807" s="8">
        <v>39539</v>
      </c>
      <c r="D807" t="s">
        <v>0</v>
      </c>
      <c r="E807" s="5">
        <v>162</v>
      </c>
    </row>
    <row r="808" spans="1:5" hidden="1" outlineLevel="2">
      <c r="A808" t="s">
        <v>24</v>
      </c>
      <c r="B808" t="s">
        <v>25</v>
      </c>
      <c r="C808" s="8">
        <v>39569</v>
      </c>
      <c r="D808" t="s">
        <v>0</v>
      </c>
      <c r="E808" s="5">
        <v>126</v>
      </c>
    </row>
    <row r="809" spans="1:5" hidden="1" outlineLevel="2">
      <c r="A809" t="s">
        <v>24</v>
      </c>
      <c r="B809" t="s">
        <v>25</v>
      </c>
      <c r="C809" s="8">
        <v>39600</v>
      </c>
      <c r="D809" t="s">
        <v>0</v>
      </c>
      <c r="E809" s="5">
        <v>187</v>
      </c>
    </row>
    <row r="810" spans="1:5" hidden="1" outlineLevel="2">
      <c r="A810" t="s">
        <v>24</v>
      </c>
      <c r="B810" t="s">
        <v>25</v>
      </c>
      <c r="C810" s="8">
        <v>39630</v>
      </c>
      <c r="D810" t="s">
        <v>0</v>
      </c>
      <c r="E810" s="5">
        <v>124</v>
      </c>
    </row>
    <row r="811" spans="1:5" hidden="1" outlineLevel="2">
      <c r="A811" t="s">
        <v>24</v>
      </c>
      <c r="B811" t="s">
        <v>25</v>
      </c>
      <c r="C811" s="8">
        <v>39661</v>
      </c>
      <c r="D811" t="s">
        <v>0</v>
      </c>
      <c r="E811" s="5">
        <v>76</v>
      </c>
    </row>
    <row r="812" spans="1:5" hidden="1" outlineLevel="2">
      <c r="A812" t="s">
        <v>24</v>
      </c>
      <c r="B812" t="s">
        <v>25</v>
      </c>
      <c r="C812" s="8">
        <v>39692</v>
      </c>
      <c r="D812" t="s">
        <v>0</v>
      </c>
      <c r="E812" s="5">
        <v>54</v>
      </c>
    </row>
    <row r="813" spans="1:5" hidden="1" outlineLevel="2">
      <c r="A813" t="s">
        <v>24</v>
      </c>
      <c r="B813" t="s">
        <v>25</v>
      </c>
      <c r="C813" s="8">
        <v>39722</v>
      </c>
      <c r="D813" t="s">
        <v>0</v>
      </c>
      <c r="E813" s="5">
        <v>54</v>
      </c>
    </row>
    <row r="814" spans="1:5" hidden="1" outlineLevel="2">
      <c r="A814" t="s">
        <v>24</v>
      </c>
      <c r="B814" t="s">
        <v>25</v>
      </c>
      <c r="C814" s="8">
        <v>39753</v>
      </c>
      <c r="D814" t="s">
        <v>0</v>
      </c>
      <c r="E814" s="5">
        <v>28</v>
      </c>
    </row>
    <row r="815" spans="1:5" hidden="1" outlineLevel="2">
      <c r="A815" t="s">
        <v>24</v>
      </c>
      <c r="B815" t="s">
        <v>25</v>
      </c>
      <c r="C815" s="8">
        <v>39783</v>
      </c>
      <c r="D815" t="s">
        <v>0</v>
      </c>
      <c r="E815" s="5">
        <v>33</v>
      </c>
    </row>
    <row r="816" spans="1:5" outlineLevel="1" collapsed="1">
      <c r="A816" s="10" t="s">
        <v>409</v>
      </c>
      <c r="C816" s="8"/>
      <c r="E816" s="5">
        <f>SUBTOTAL(9,E804:E815)</f>
        <v>1213</v>
      </c>
    </row>
    <row r="817" spans="1:5" hidden="1" outlineLevel="2">
      <c r="A817" t="s">
        <v>26</v>
      </c>
      <c r="B817" t="s">
        <v>27</v>
      </c>
      <c r="C817" s="8">
        <v>39448</v>
      </c>
      <c r="D817" t="s">
        <v>0</v>
      </c>
      <c r="E817" s="5">
        <v>18</v>
      </c>
    </row>
    <row r="818" spans="1:5" hidden="1" outlineLevel="2">
      <c r="A818" t="s">
        <v>26</v>
      </c>
      <c r="B818" t="s">
        <v>27</v>
      </c>
      <c r="C818" s="8">
        <v>39479</v>
      </c>
      <c r="D818" t="s">
        <v>0</v>
      </c>
      <c r="E818" s="5">
        <v>31</v>
      </c>
    </row>
    <row r="819" spans="1:5" hidden="1" outlineLevel="2">
      <c r="A819" t="s">
        <v>26</v>
      </c>
      <c r="B819" t="s">
        <v>27</v>
      </c>
      <c r="C819" s="8">
        <v>39508</v>
      </c>
      <c r="D819" t="s">
        <v>0</v>
      </c>
      <c r="E819" s="5">
        <v>29</v>
      </c>
    </row>
    <row r="820" spans="1:5" hidden="1" outlineLevel="2">
      <c r="A820" t="s">
        <v>26</v>
      </c>
      <c r="B820" t="s">
        <v>27</v>
      </c>
      <c r="C820" s="8">
        <v>39539</v>
      </c>
      <c r="D820" t="s">
        <v>0</v>
      </c>
      <c r="E820" s="5">
        <v>35</v>
      </c>
    </row>
    <row r="821" spans="1:5" hidden="1" outlineLevel="2">
      <c r="A821" t="s">
        <v>26</v>
      </c>
      <c r="B821" t="s">
        <v>27</v>
      </c>
      <c r="C821" s="8">
        <v>39569</v>
      </c>
      <c r="D821" t="s">
        <v>0</v>
      </c>
      <c r="E821" s="5">
        <v>26</v>
      </c>
    </row>
    <row r="822" spans="1:5" hidden="1" outlineLevel="2">
      <c r="A822" t="s">
        <v>26</v>
      </c>
      <c r="B822" t="s">
        <v>27</v>
      </c>
      <c r="C822" s="8">
        <v>39600</v>
      </c>
      <c r="D822" t="s">
        <v>0</v>
      </c>
      <c r="E822" s="5">
        <v>73</v>
      </c>
    </row>
    <row r="823" spans="1:5" hidden="1" outlineLevel="2">
      <c r="A823" t="s">
        <v>26</v>
      </c>
      <c r="B823" t="s">
        <v>27</v>
      </c>
      <c r="C823" s="8">
        <v>39630</v>
      </c>
      <c r="D823" t="s">
        <v>0</v>
      </c>
      <c r="E823" s="5">
        <v>126</v>
      </c>
    </row>
    <row r="824" spans="1:5" hidden="1" outlineLevel="2">
      <c r="A824" t="s">
        <v>26</v>
      </c>
      <c r="B824" t="s">
        <v>27</v>
      </c>
      <c r="C824" s="8">
        <v>39661</v>
      </c>
      <c r="D824" t="s">
        <v>0</v>
      </c>
      <c r="E824" s="5">
        <v>67</v>
      </c>
    </row>
    <row r="825" spans="1:5" hidden="1" outlineLevel="2">
      <c r="A825" t="s">
        <v>26</v>
      </c>
      <c r="B825" t="s">
        <v>27</v>
      </c>
      <c r="C825" s="8">
        <v>39692</v>
      </c>
      <c r="D825" t="s">
        <v>0</v>
      </c>
      <c r="E825" s="5">
        <v>1</v>
      </c>
    </row>
    <row r="826" spans="1:5" hidden="1" outlineLevel="2">
      <c r="A826" t="s">
        <v>26</v>
      </c>
      <c r="B826" t="s">
        <v>27</v>
      </c>
      <c r="C826" s="8">
        <v>39722</v>
      </c>
      <c r="D826" t="s">
        <v>0</v>
      </c>
      <c r="E826" s="5">
        <v>11</v>
      </c>
    </row>
    <row r="827" spans="1:5" hidden="1" outlineLevel="2">
      <c r="A827" t="s">
        <v>26</v>
      </c>
      <c r="B827" t="s">
        <v>27</v>
      </c>
      <c r="C827" s="8">
        <v>39753</v>
      </c>
      <c r="D827" t="s">
        <v>0</v>
      </c>
      <c r="E827" s="5">
        <v>15</v>
      </c>
    </row>
    <row r="828" spans="1:5" hidden="1" outlineLevel="2">
      <c r="A828" t="s">
        <v>26</v>
      </c>
      <c r="B828" t="s">
        <v>27</v>
      </c>
      <c r="C828" s="8">
        <v>39783</v>
      </c>
      <c r="D828" t="s">
        <v>0</v>
      </c>
      <c r="E828" s="5">
        <v>3</v>
      </c>
    </row>
    <row r="829" spans="1:5" outlineLevel="1" collapsed="1">
      <c r="A829" s="10" t="s">
        <v>410</v>
      </c>
      <c r="C829" s="8"/>
      <c r="E829" s="5">
        <f>SUBTOTAL(9,E817:E828)</f>
        <v>435</v>
      </c>
    </row>
    <row r="830" spans="1:5" hidden="1" outlineLevel="2">
      <c r="A830" t="s">
        <v>28</v>
      </c>
      <c r="B830" t="s">
        <v>29</v>
      </c>
      <c r="C830" s="8">
        <v>39448</v>
      </c>
      <c r="D830" t="s">
        <v>0</v>
      </c>
      <c r="E830" s="5">
        <v>7</v>
      </c>
    </row>
    <row r="831" spans="1:5" hidden="1" outlineLevel="2">
      <c r="A831" t="s">
        <v>28</v>
      </c>
      <c r="B831" t="s">
        <v>29</v>
      </c>
      <c r="C831" s="8">
        <v>39479</v>
      </c>
      <c r="D831" t="s">
        <v>0</v>
      </c>
      <c r="E831" s="5">
        <v>8</v>
      </c>
    </row>
    <row r="832" spans="1:5" hidden="1" outlineLevel="2">
      <c r="A832" t="s">
        <v>28</v>
      </c>
      <c r="B832" t="s">
        <v>29</v>
      </c>
      <c r="C832" s="8">
        <v>39508</v>
      </c>
      <c r="D832" t="s">
        <v>0</v>
      </c>
      <c r="E832" s="5">
        <v>12</v>
      </c>
    </row>
    <row r="833" spans="1:5" hidden="1" outlineLevel="2">
      <c r="A833" t="s">
        <v>28</v>
      </c>
      <c r="B833" t="s">
        <v>29</v>
      </c>
      <c r="C833" s="8">
        <v>39539</v>
      </c>
      <c r="D833" t="s">
        <v>0</v>
      </c>
      <c r="E833" s="5">
        <v>35</v>
      </c>
    </row>
    <row r="834" spans="1:5" hidden="1" outlineLevel="2">
      <c r="A834" t="s">
        <v>28</v>
      </c>
      <c r="B834" t="s">
        <v>29</v>
      </c>
      <c r="C834" s="8">
        <v>39569</v>
      </c>
      <c r="D834" t="s">
        <v>0</v>
      </c>
      <c r="E834" s="5">
        <v>23</v>
      </c>
    </row>
    <row r="835" spans="1:5" hidden="1" outlineLevel="2">
      <c r="A835" t="s">
        <v>28</v>
      </c>
      <c r="B835" t="s">
        <v>29</v>
      </c>
      <c r="C835" s="8">
        <v>39600</v>
      </c>
      <c r="D835" t="s">
        <v>0</v>
      </c>
      <c r="E835" s="5">
        <v>42</v>
      </c>
    </row>
    <row r="836" spans="1:5" hidden="1" outlineLevel="2">
      <c r="A836" t="s">
        <v>28</v>
      </c>
      <c r="B836" t="s">
        <v>29</v>
      </c>
      <c r="C836" s="8">
        <v>39630</v>
      </c>
      <c r="D836" t="s">
        <v>0</v>
      </c>
      <c r="E836" s="5">
        <v>19</v>
      </c>
    </row>
    <row r="837" spans="1:5" hidden="1" outlineLevel="2">
      <c r="A837" t="s">
        <v>28</v>
      </c>
      <c r="B837" t="s">
        <v>29</v>
      </c>
      <c r="C837" s="8">
        <v>39661</v>
      </c>
      <c r="D837" t="s">
        <v>0</v>
      </c>
      <c r="E837" s="5">
        <v>10</v>
      </c>
    </row>
    <row r="838" spans="1:5" hidden="1" outlineLevel="2">
      <c r="A838" t="s">
        <v>28</v>
      </c>
      <c r="B838" t="s">
        <v>29</v>
      </c>
      <c r="C838" s="8">
        <v>39692</v>
      </c>
      <c r="D838" t="s">
        <v>0</v>
      </c>
      <c r="E838" s="5">
        <v>0</v>
      </c>
    </row>
    <row r="839" spans="1:5" hidden="1" outlineLevel="2">
      <c r="A839" t="s">
        <v>28</v>
      </c>
      <c r="B839" t="s">
        <v>29</v>
      </c>
      <c r="C839" s="8">
        <v>39722</v>
      </c>
      <c r="D839" t="s">
        <v>0</v>
      </c>
      <c r="E839" s="5">
        <v>17</v>
      </c>
    </row>
    <row r="840" spans="1:5" hidden="1" outlineLevel="2">
      <c r="A840" t="s">
        <v>28</v>
      </c>
      <c r="B840" t="s">
        <v>29</v>
      </c>
      <c r="C840" s="8">
        <v>39753</v>
      </c>
      <c r="D840" t="s">
        <v>0</v>
      </c>
      <c r="E840" s="5">
        <v>20</v>
      </c>
    </row>
    <row r="841" spans="1:5" hidden="1" outlineLevel="2">
      <c r="A841" t="s">
        <v>28</v>
      </c>
      <c r="B841" t="s">
        <v>29</v>
      </c>
      <c r="C841" s="8">
        <v>39783</v>
      </c>
      <c r="D841" t="s">
        <v>0</v>
      </c>
      <c r="E841" s="5">
        <v>0</v>
      </c>
    </row>
    <row r="842" spans="1:5" outlineLevel="1" collapsed="1">
      <c r="A842" s="10" t="s">
        <v>411</v>
      </c>
      <c r="C842" s="8"/>
      <c r="E842" s="5">
        <f>SUBTOTAL(9,E830:E841)</f>
        <v>193</v>
      </c>
    </row>
    <row r="843" spans="1:5" hidden="1" outlineLevel="2">
      <c r="A843" t="s">
        <v>30</v>
      </c>
      <c r="B843" t="s">
        <v>31</v>
      </c>
      <c r="C843" s="8">
        <v>39448</v>
      </c>
      <c r="D843" t="s">
        <v>0</v>
      </c>
      <c r="E843" s="5">
        <v>2</v>
      </c>
    </row>
    <row r="844" spans="1:5" hidden="1" outlineLevel="2">
      <c r="A844" t="s">
        <v>30</v>
      </c>
      <c r="B844" t="s">
        <v>31</v>
      </c>
      <c r="C844" s="8">
        <v>39479</v>
      </c>
      <c r="D844" t="s">
        <v>0</v>
      </c>
      <c r="E844" s="5">
        <v>3</v>
      </c>
    </row>
    <row r="845" spans="1:5" hidden="1" outlineLevel="2">
      <c r="A845" t="s">
        <v>30</v>
      </c>
      <c r="B845" t="s">
        <v>31</v>
      </c>
      <c r="C845" s="8">
        <v>39508</v>
      </c>
      <c r="D845" t="s">
        <v>0</v>
      </c>
      <c r="E845" s="5">
        <v>15</v>
      </c>
    </row>
    <row r="846" spans="1:5" hidden="1" outlineLevel="2">
      <c r="A846" t="s">
        <v>30</v>
      </c>
      <c r="B846" t="s">
        <v>31</v>
      </c>
      <c r="C846" s="8">
        <v>39539</v>
      </c>
      <c r="D846" t="s">
        <v>0</v>
      </c>
      <c r="E846" s="5">
        <v>1</v>
      </c>
    </row>
    <row r="847" spans="1:5" hidden="1" outlineLevel="2">
      <c r="A847" t="s">
        <v>30</v>
      </c>
      <c r="B847" t="s">
        <v>31</v>
      </c>
      <c r="C847" s="8">
        <v>39569</v>
      </c>
      <c r="D847" t="s">
        <v>0</v>
      </c>
      <c r="E847" s="5">
        <v>2</v>
      </c>
    </row>
    <row r="848" spans="1:5" hidden="1" outlineLevel="2">
      <c r="A848" t="s">
        <v>30</v>
      </c>
      <c r="B848" t="s">
        <v>31</v>
      </c>
      <c r="C848" s="8">
        <v>39600</v>
      </c>
      <c r="D848" t="s">
        <v>0</v>
      </c>
      <c r="E848" s="5">
        <v>6</v>
      </c>
    </row>
    <row r="849" spans="1:5" hidden="1" outlineLevel="2">
      <c r="A849" t="s">
        <v>30</v>
      </c>
      <c r="B849" t="s">
        <v>31</v>
      </c>
      <c r="C849" s="8">
        <v>39630</v>
      </c>
      <c r="D849" t="s">
        <v>0</v>
      </c>
      <c r="E849" s="5">
        <v>11</v>
      </c>
    </row>
    <row r="850" spans="1:5" hidden="1" outlineLevel="2">
      <c r="A850" t="s">
        <v>30</v>
      </c>
      <c r="B850" t="s">
        <v>31</v>
      </c>
      <c r="C850" s="8">
        <v>39661</v>
      </c>
      <c r="D850" t="s">
        <v>0</v>
      </c>
      <c r="E850" s="5">
        <v>11</v>
      </c>
    </row>
    <row r="851" spans="1:5" hidden="1" outlineLevel="2">
      <c r="A851" t="s">
        <v>30</v>
      </c>
      <c r="B851" t="s">
        <v>31</v>
      </c>
      <c r="C851" s="8">
        <v>39692</v>
      </c>
      <c r="D851" t="s">
        <v>0</v>
      </c>
      <c r="E851" s="5">
        <v>10</v>
      </c>
    </row>
    <row r="852" spans="1:5" hidden="1" outlineLevel="2">
      <c r="A852" t="s">
        <v>30</v>
      </c>
      <c r="B852" t="s">
        <v>31</v>
      </c>
      <c r="C852" s="8">
        <v>39722</v>
      </c>
      <c r="D852" t="s">
        <v>0</v>
      </c>
      <c r="E852" s="5">
        <v>18</v>
      </c>
    </row>
    <row r="853" spans="1:5" hidden="1" outlineLevel="2">
      <c r="A853" t="s">
        <v>30</v>
      </c>
      <c r="B853" t="s">
        <v>31</v>
      </c>
      <c r="C853" s="8">
        <v>39753</v>
      </c>
      <c r="D853" t="s">
        <v>0</v>
      </c>
      <c r="E853" s="5">
        <v>8</v>
      </c>
    </row>
    <row r="854" spans="1:5" hidden="1" outlineLevel="2">
      <c r="A854" t="s">
        <v>30</v>
      </c>
      <c r="B854" t="s">
        <v>31</v>
      </c>
      <c r="C854" s="8">
        <v>39783</v>
      </c>
      <c r="D854" t="s">
        <v>0</v>
      </c>
      <c r="E854" s="5">
        <v>1</v>
      </c>
    </row>
    <row r="855" spans="1:5" outlineLevel="1" collapsed="1">
      <c r="A855" s="10" t="s">
        <v>412</v>
      </c>
      <c r="C855" s="8"/>
      <c r="E855" s="5">
        <f>SUBTOTAL(9,E843:E854)</f>
        <v>88</v>
      </c>
    </row>
    <row r="856" spans="1:5" hidden="1" outlineLevel="2">
      <c r="A856" t="s">
        <v>32</v>
      </c>
      <c r="B856" t="s">
        <v>33</v>
      </c>
      <c r="C856" s="8">
        <v>39448</v>
      </c>
      <c r="D856" t="s">
        <v>0</v>
      </c>
      <c r="E856" s="5">
        <v>1</v>
      </c>
    </row>
    <row r="857" spans="1:5" hidden="1" outlineLevel="2">
      <c r="A857" t="s">
        <v>32</v>
      </c>
      <c r="B857" t="s">
        <v>33</v>
      </c>
      <c r="C857" s="8">
        <v>39479</v>
      </c>
      <c r="D857" t="s">
        <v>0</v>
      </c>
      <c r="E857" s="5">
        <v>5</v>
      </c>
    </row>
    <row r="858" spans="1:5" hidden="1" outlineLevel="2">
      <c r="A858" t="s">
        <v>32</v>
      </c>
      <c r="B858" t="s">
        <v>33</v>
      </c>
      <c r="C858" s="8">
        <v>39508</v>
      </c>
      <c r="D858" t="s">
        <v>0</v>
      </c>
      <c r="E858" s="5">
        <v>3</v>
      </c>
    </row>
    <row r="859" spans="1:5" hidden="1" outlineLevel="2">
      <c r="A859" t="s">
        <v>32</v>
      </c>
      <c r="B859" t="s">
        <v>33</v>
      </c>
      <c r="C859" s="8">
        <v>39539</v>
      </c>
      <c r="D859" t="s">
        <v>0</v>
      </c>
      <c r="E859" s="5">
        <v>1</v>
      </c>
    </row>
    <row r="860" spans="1:5" hidden="1" outlineLevel="2">
      <c r="A860" t="s">
        <v>32</v>
      </c>
      <c r="B860" t="s">
        <v>33</v>
      </c>
      <c r="C860" s="8">
        <v>39569</v>
      </c>
      <c r="D860" t="s">
        <v>0</v>
      </c>
      <c r="E860" s="5">
        <v>6</v>
      </c>
    </row>
    <row r="861" spans="1:5" hidden="1" outlineLevel="2">
      <c r="A861" t="s">
        <v>32</v>
      </c>
      <c r="B861" t="s">
        <v>33</v>
      </c>
      <c r="C861" s="8">
        <v>39600</v>
      </c>
      <c r="D861" t="s">
        <v>0</v>
      </c>
      <c r="E861" s="5">
        <v>3</v>
      </c>
    </row>
    <row r="862" spans="1:5" hidden="1" outlineLevel="2">
      <c r="A862" t="s">
        <v>32</v>
      </c>
      <c r="B862" t="s">
        <v>33</v>
      </c>
      <c r="C862" s="8">
        <v>39692</v>
      </c>
      <c r="D862" t="s">
        <v>0</v>
      </c>
      <c r="E862" s="5">
        <v>1</v>
      </c>
    </row>
    <row r="863" spans="1:5" outlineLevel="1" collapsed="1">
      <c r="A863" s="10" t="s">
        <v>413</v>
      </c>
      <c r="C863" s="8"/>
      <c r="E863" s="5">
        <f>SUBTOTAL(9,E856:E862)</f>
        <v>20</v>
      </c>
    </row>
    <row r="864" spans="1:5" hidden="1" outlineLevel="2">
      <c r="A864" t="s">
        <v>34</v>
      </c>
      <c r="B864" t="s">
        <v>35</v>
      </c>
      <c r="C864" s="8">
        <v>39448</v>
      </c>
      <c r="D864" t="s">
        <v>0</v>
      </c>
      <c r="E864" s="5">
        <v>231</v>
      </c>
    </row>
    <row r="865" spans="1:5" hidden="1" outlineLevel="2">
      <c r="A865" t="s">
        <v>34</v>
      </c>
      <c r="B865" t="s">
        <v>35</v>
      </c>
      <c r="C865" s="8">
        <v>39479</v>
      </c>
      <c r="D865" t="s">
        <v>0</v>
      </c>
      <c r="E865" s="5">
        <v>210</v>
      </c>
    </row>
    <row r="866" spans="1:5" hidden="1" outlineLevel="2">
      <c r="A866" t="s">
        <v>34</v>
      </c>
      <c r="B866" t="s">
        <v>35</v>
      </c>
      <c r="C866" s="8">
        <v>39508</v>
      </c>
      <c r="D866" t="s">
        <v>0</v>
      </c>
      <c r="E866" s="5">
        <v>296</v>
      </c>
    </row>
    <row r="867" spans="1:5" hidden="1" outlineLevel="2">
      <c r="A867" t="s">
        <v>34</v>
      </c>
      <c r="B867" t="s">
        <v>35</v>
      </c>
      <c r="C867" s="8">
        <v>39539</v>
      </c>
      <c r="D867" t="s">
        <v>0</v>
      </c>
      <c r="E867" s="5">
        <v>32</v>
      </c>
    </row>
    <row r="868" spans="1:5" hidden="1" outlineLevel="2">
      <c r="A868" t="s">
        <v>34</v>
      </c>
      <c r="B868" t="s">
        <v>35</v>
      </c>
      <c r="C868" s="8">
        <v>39753</v>
      </c>
      <c r="D868" t="s">
        <v>0</v>
      </c>
      <c r="E868" s="5">
        <v>36</v>
      </c>
    </row>
    <row r="869" spans="1:5" hidden="1" outlineLevel="2">
      <c r="A869" t="s">
        <v>34</v>
      </c>
      <c r="B869" t="s">
        <v>35</v>
      </c>
      <c r="C869" s="8">
        <v>39783</v>
      </c>
      <c r="D869" t="s">
        <v>0</v>
      </c>
      <c r="E869" s="5">
        <v>24</v>
      </c>
    </row>
    <row r="870" spans="1:5" outlineLevel="1" collapsed="1">
      <c r="A870" s="10" t="s">
        <v>414</v>
      </c>
      <c r="C870" s="8"/>
      <c r="E870" s="5">
        <f>SUBTOTAL(9,E864:E869)</f>
        <v>829</v>
      </c>
    </row>
    <row r="871" spans="1:5" hidden="1" outlineLevel="2">
      <c r="A871" t="s">
        <v>36</v>
      </c>
      <c r="B871" t="s">
        <v>37</v>
      </c>
      <c r="C871" s="8">
        <v>39448</v>
      </c>
      <c r="D871" t="s">
        <v>0</v>
      </c>
      <c r="E871" s="5">
        <v>70</v>
      </c>
    </row>
    <row r="872" spans="1:5" hidden="1" outlineLevel="2">
      <c r="A872" t="s">
        <v>36</v>
      </c>
      <c r="B872" t="s">
        <v>37</v>
      </c>
      <c r="C872" s="8">
        <v>39479</v>
      </c>
      <c r="D872" t="s">
        <v>0</v>
      </c>
      <c r="E872" s="5">
        <v>101</v>
      </c>
    </row>
    <row r="873" spans="1:5" hidden="1" outlineLevel="2">
      <c r="A873" t="s">
        <v>36</v>
      </c>
      <c r="B873" t="s">
        <v>37</v>
      </c>
      <c r="C873" s="8">
        <v>39508</v>
      </c>
      <c r="D873" t="s">
        <v>0</v>
      </c>
      <c r="E873" s="5">
        <v>107</v>
      </c>
    </row>
    <row r="874" spans="1:5" hidden="1" outlineLevel="2">
      <c r="A874" t="s">
        <v>36</v>
      </c>
      <c r="B874" t="s">
        <v>37</v>
      </c>
      <c r="C874" s="8">
        <v>39539</v>
      </c>
      <c r="D874" t="s">
        <v>0</v>
      </c>
      <c r="E874" s="5">
        <v>11</v>
      </c>
    </row>
    <row r="875" spans="1:5" outlineLevel="1" collapsed="1">
      <c r="A875" s="10" t="s">
        <v>415</v>
      </c>
      <c r="C875" s="8"/>
      <c r="E875" s="5">
        <f>SUBTOTAL(9,E871:E874)</f>
        <v>289</v>
      </c>
    </row>
    <row r="876" spans="1:5" hidden="1" outlineLevel="2">
      <c r="A876" t="s">
        <v>110</v>
      </c>
      <c r="B876" t="s">
        <v>111</v>
      </c>
      <c r="C876" s="8">
        <v>39479</v>
      </c>
      <c r="D876" t="s">
        <v>0</v>
      </c>
      <c r="E876" s="5">
        <v>0</v>
      </c>
    </row>
    <row r="877" spans="1:5" hidden="1" outlineLevel="2">
      <c r="A877" t="s">
        <v>110</v>
      </c>
      <c r="B877" t="s">
        <v>111</v>
      </c>
      <c r="C877" s="8">
        <v>39569</v>
      </c>
      <c r="D877" t="s">
        <v>0</v>
      </c>
      <c r="E877" s="5">
        <v>0</v>
      </c>
    </row>
    <row r="878" spans="1:5" outlineLevel="1" collapsed="1">
      <c r="A878" s="10" t="s">
        <v>416</v>
      </c>
      <c r="C878" s="8"/>
      <c r="E878" s="5">
        <f>SUBTOTAL(9,E876:E877)</f>
        <v>0</v>
      </c>
    </row>
    <row r="879" spans="1:5" hidden="1" outlineLevel="2">
      <c r="A879" t="s">
        <v>164</v>
      </c>
      <c r="B879" t="s">
        <v>165</v>
      </c>
      <c r="C879" s="8">
        <v>39539</v>
      </c>
      <c r="D879" t="s">
        <v>0</v>
      </c>
      <c r="E879" s="5">
        <v>233</v>
      </c>
    </row>
    <row r="880" spans="1:5" hidden="1" outlineLevel="2">
      <c r="A880" t="s">
        <v>164</v>
      </c>
      <c r="B880" t="s">
        <v>165</v>
      </c>
      <c r="C880" s="8">
        <v>39569</v>
      </c>
      <c r="D880" t="s">
        <v>0</v>
      </c>
      <c r="E880" s="5">
        <v>221</v>
      </c>
    </row>
    <row r="881" spans="1:5" hidden="1" outlineLevel="2">
      <c r="A881" t="s">
        <v>164</v>
      </c>
      <c r="B881" t="s">
        <v>165</v>
      </c>
      <c r="C881" s="8">
        <v>39600</v>
      </c>
      <c r="D881" t="s">
        <v>0</v>
      </c>
      <c r="E881" s="5">
        <v>199</v>
      </c>
    </row>
    <row r="882" spans="1:5" hidden="1" outlineLevel="2">
      <c r="A882" t="s">
        <v>164</v>
      </c>
      <c r="B882" t="s">
        <v>165</v>
      </c>
      <c r="C882" s="8">
        <v>39630</v>
      </c>
      <c r="D882" t="s">
        <v>0</v>
      </c>
      <c r="E882" s="5">
        <v>168</v>
      </c>
    </row>
    <row r="883" spans="1:5" hidden="1" outlineLevel="2">
      <c r="A883" t="s">
        <v>164</v>
      </c>
      <c r="B883" t="s">
        <v>165</v>
      </c>
      <c r="C883" s="8">
        <v>39661</v>
      </c>
      <c r="D883" t="s">
        <v>0</v>
      </c>
      <c r="E883" s="5">
        <v>142</v>
      </c>
    </row>
    <row r="884" spans="1:5" hidden="1" outlineLevel="2">
      <c r="A884" t="s">
        <v>164</v>
      </c>
      <c r="B884" t="s">
        <v>165</v>
      </c>
      <c r="C884" s="8">
        <v>39692</v>
      </c>
      <c r="D884" t="s">
        <v>0</v>
      </c>
      <c r="E884" s="5">
        <v>198</v>
      </c>
    </row>
    <row r="885" spans="1:5" hidden="1" outlineLevel="2">
      <c r="A885" t="s">
        <v>164</v>
      </c>
      <c r="B885" t="s">
        <v>165</v>
      </c>
      <c r="C885" s="8">
        <v>39722</v>
      </c>
      <c r="D885" t="s">
        <v>0</v>
      </c>
      <c r="E885" s="5">
        <v>171</v>
      </c>
    </row>
    <row r="886" spans="1:5" hidden="1" outlineLevel="2">
      <c r="A886" t="s">
        <v>164</v>
      </c>
      <c r="B886" t="s">
        <v>165</v>
      </c>
      <c r="C886" s="8">
        <v>39753</v>
      </c>
      <c r="D886" t="s">
        <v>0</v>
      </c>
      <c r="E886" s="5">
        <v>111</v>
      </c>
    </row>
    <row r="887" spans="1:5" hidden="1" outlineLevel="2">
      <c r="A887" t="s">
        <v>164</v>
      </c>
      <c r="B887" t="s">
        <v>165</v>
      </c>
      <c r="C887" s="8">
        <v>39783</v>
      </c>
      <c r="D887" t="s">
        <v>0</v>
      </c>
      <c r="E887" s="5">
        <v>18</v>
      </c>
    </row>
    <row r="888" spans="1:5" outlineLevel="1" collapsed="1">
      <c r="A888" s="10" t="s">
        <v>417</v>
      </c>
      <c r="C888" s="8"/>
      <c r="E888" s="5">
        <f>SUBTOTAL(9,E879:E887)</f>
        <v>1461</v>
      </c>
    </row>
    <row r="889" spans="1:5" hidden="1" outlineLevel="2">
      <c r="A889" t="s">
        <v>166</v>
      </c>
      <c r="B889" t="s">
        <v>167</v>
      </c>
      <c r="C889" s="8">
        <v>39539</v>
      </c>
      <c r="D889" t="s">
        <v>0</v>
      </c>
      <c r="E889" s="5">
        <v>69</v>
      </c>
    </row>
    <row r="890" spans="1:5" hidden="1" outlineLevel="2">
      <c r="A890" t="s">
        <v>166</v>
      </c>
      <c r="B890" t="s">
        <v>167</v>
      </c>
      <c r="C890" s="8">
        <v>39569</v>
      </c>
      <c r="D890" t="s">
        <v>0</v>
      </c>
      <c r="E890" s="5">
        <v>46</v>
      </c>
    </row>
    <row r="891" spans="1:5" hidden="1" outlineLevel="2">
      <c r="A891" t="s">
        <v>166</v>
      </c>
      <c r="B891" t="s">
        <v>167</v>
      </c>
      <c r="C891" s="8">
        <v>39600</v>
      </c>
      <c r="D891" t="s">
        <v>0</v>
      </c>
      <c r="E891" s="5">
        <v>63</v>
      </c>
    </row>
    <row r="892" spans="1:5" hidden="1" outlineLevel="2">
      <c r="A892" t="s">
        <v>166</v>
      </c>
      <c r="B892" t="s">
        <v>167</v>
      </c>
      <c r="C892" s="8">
        <v>39630</v>
      </c>
      <c r="D892" t="s">
        <v>0</v>
      </c>
      <c r="E892" s="5">
        <v>56</v>
      </c>
    </row>
    <row r="893" spans="1:5" hidden="1" outlineLevel="2">
      <c r="A893" t="s">
        <v>166</v>
      </c>
      <c r="B893" t="s">
        <v>167</v>
      </c>
      <c r="C893" s="8">
        <v>39661</v>
      </c>
      <c r="D893" t="s">
        <v>0</v>
      </c>
      <c r="E893" s="5">
        <v>50</v>
      </c>
    </row>
    <row r="894" spans="1:5" hidden="1" outlineLevel="2">
      <c r="A894" t="s">
        <v>166</v>
      </c>
      <c r="B894" t="s">
        <v>167</v>
      </c>
      <c r="C894" s="8">
        <v>39692</v>
      </c>
      <c r="D894" t="s">
        <v>0</v>
      </c>
      <c r="E894" s="5">
        <v>71</v>
      </c>
    </row>
    <row r="895" spans="1:5" hidden="1" outlineLevel="2">
      <c r="A895" t="s">
        <v>166</v>
      </c>
      <c r="B895" t="s">
        <v>167</v>
      </c>
      <c r="C895" s="8">
        <v>39722</v>
      </c>
      <c r="D895" t="s">
        <v>0</v>
      </c>
      <c r="E895" s="5">
        <v>82</v>
      </c>
    </row>
    <row r="896" spans="1:5" hidden="1" outlineLevel="2">
      <c r="A896" t="s">
        <v>166</v>
      </c>
      <c r="B896" t="s">
        <v>167</v>
      </c>
      <c r="C896" s="8">
        <v>39753</v>
      </c>
      <c r="D896" t="s">
        <v>0</v>
      </c>
      <c r="E896" s="5">
        <v>39</v>
      </c>
    </row>
    <row r="897" spans="1:5" hidden="1" outlineLevel="2">
      <c r="A897" t="s">
        <v>166</v>
      </c>
      <c r="B897" t="s">
        <v>167</v>
      </c>
      <c r="C897" s="8">
        <v>39783</v>
      </c>
      <c r="D897" t="s">
        <v>0</v>
      </c>
      <c r="E897" s="5">
        <v>37</v>
      </c>
    </row>
    <row r="898" spans="1:5" outlineLevel="1" collapsed="1">
      <c r="A898" s="10" t="s">
        <v>418</v>
      </c>
      <c r="C898" s="8"/>
      <c r="E898" s="5">
        <f>SUBTOTAL(9,E889:E897)</f>
        <v>513</v>
      </c>
    </row>
    <row r="899" spans="1:5">
      <c r="A899" s="10" t="s">
        <v>298</v>
      </c>
      <c r="C899" s="8"/>
      <c r="E899" s="5">
        <f>SUBTOTAL(9,E5:E897)</f>
        <v>43831</v>
      </c>
    </row>
    <row r="903" spans="1:5">
      <c r="A903" s="6" t="s">
        <v>2</v>
      </c>
      <c r="B903" s="6" t="s">
        <v>3</v>
      </c>
      <c r="D903" s="6" t="s">
        <v>4</v>
      </c>
      <c r="E903" s="7" t="s">
        <v>5</v>
      </c>
    </row>
    <row r="904" spans="1:5" ht="10.5" hidden="1" customHeight="1" outlineLevel="2">
      <c r="A904" s="8">
        <v>39814</v>
      </c>
      <c r="B904" t="s">
        <v>56</v>
      </c>
      <c r="C904" t="s">
        <v>57</v>
      </c>
      <c r="D904" t="s">
        <v>0</v>
      </c>
      <c r="E904" s="5">
        <v>60</v>
      </c>
    </row>
    <row r="905" spans="1:5" ht="10.5" hidden="1" customHeight="1" outlineLevel="2">
      <c r="A905" s="8">
        <v>39845</v>
      </c>
      <c r="B905" t="s">
        <v>56</v>
      </c>
      <c r="C905" t="s">
        <v>57</v>
      </c>
      <c r="D905" t="s">
        <v>0</v>
      </c>
      <c r="E905" s="5">
        <v>25</v>
      </c>
    </row>
    <row r="906" spans="1:5" ht="10.5" hidden="1" customHeight="1" outlineLevel="2">
      <c r="A906" s="8">
        <v>39873</v>
      </c>
      <c r="B906" t="s">
        <v>56</v>
      </c>
      <c r="C906" t="s">
        <v>57</v>
      </c>
      <c r="D906" t="s">
        <v>0</v>
      </c>
      <c r="E906" s="5">
        <v>82</v>
      </c>
    </row>
    <row r="907" spans="1:5" ht="10.5" hidden="1" customHeight="1" outlineLevel="2">
      <c r="A907" s="8">
        <v>39904</v>
      </c>
      <c r="B907" t="s">
        <v>56</v>
      </c>
      <c r="C907" t="s">
        <v>57</v>
      </c>
      <c r="D907" t="s">
        <v>0</v>
      </c>
      <c r="E907" s="5">
        <v>34</v>
      </c>
    </row>
    <row r="908" spans="1:5" ht="10.5" hidden="1" customHeight="1" outlineLevel="2">
      <c r="A908" s="8">
        <v>39934</v>
      </c>
      <c r="B908" t="s">
        <v>56</v>
      </c>
      <c r="C908" t="s">
        <v>57</v>
      </c>
      <c r="D908" t="s">
        <v>0</v>
      </c>
      <c r="E908" s="5">
        <v>43</v>
      </c>
    </row>
    <row r="909" spans="1:5" ht="10.5" hidden="1" customHeight="1" outlineLevel="2">
      <c r="A909" s="8">
        <v>39965</v>
      </c>
      <c r="B909" t="s">
        <v>56</v>
      </c>
      <c r="C909" t="s">
        <v>57</v>
      </c>
      <c r="D909" t="s">
        <v>0</v>
      </c>
      <c r="E909" s="5">
        <v>26</v>
      </c>
    </row>
    <row r="910" spans="1:5" ht="10.5" hidden="1" customHeight="1" outlineLevel="2">
      <c r="A910" s="8">
        <v>39995</v>
      </c>
      <c r="B910" t="s">
        <v>56</v>
      </c>
      <c r="C910" t="s">
        <v>57</v>
      </c>
      <c r="D910" t="s">
        <v>0</v>
      </c>
      <c r="E910" s="5">
        <v>60</v>
      </c>
    </row>
    <row r="911" spans="1:5" ht="10.5" hidden="1" customHeight="1" outlineLevel="2">
      <c r="A911" s="8">
        <v>40026</v>
      </c>
      <c r="B911" t="s">
        <v>56</v>
      </c>
      <c r="C911" t="s">
        <v>57</v>
      </c>
      <c r="D911" t="s">
        <v>0</v>
      </c>
      <c r="E911" s="5">
        <v>25</v>
      </c>
    </row>
    <row r="912" spans="1:5" ht="10.5" hidden="1" customHeight="1" outlineLevel="2">
      <c r="A912" s="8">
        <v>40057</v>
      </c>
      <c r="B912" t="s">
        <v>56</v>
      </c>
      <c r="C912" t="s">
        <v>57</v>
      </c>
      <c r="D912" t="s">
        <v>0</v>
      </c>
      <c r="E912" s="5">
        <v>46</v>
      </c>
    </row>
    <row r="913" spans="1:5" ht="10.5" customHeight="1" outlineLevel="1" collapsed="1">
      <c r="A913" s="8"/>
      <c r="B913" s="9" t="s">
        <v>299</v>
      </c>
      <c r="E913" s="5">
        <f>SUBTOTAL(9,E904:E912)</f>
        <v>401</v>
      </c>
    </row>
    <row r="914" spans="1:5" ht="10.5" hidden="1" customHeight="1" outlineLevel="2">
      <c r="A914" s="8">
        <v>39814</v>
      </c>
      <c r="B914" t="s">
        <v>58</v>
      </c>
      <c r="C914" t="s">
        <v>59</v>
      </c>
      <c r="D914" t="s">
        <v>0</v>
      </c>
      <c r="E914" s="5">
        <v>16</v>
      </c>
    </row>
    <row r="915" spans="1:5" ht="10.5" hidden="1" customHeight="1" outlineLevel="2">
      <c r="A915" s="8">
        <v>39845</v>
      </c>
      <c r="B915" t="s">
        <v>58</v>
      </c>
      <c r="C915" t="s">
        <v>59</v>
      </c>
      <c r="D915" t="s">
        <v>0</v>
      </c>
      <c r="E915" s="5">
        <v>6</v>
      </c>
    </row>
    <row r="916" spans="1:5" ht="10.5" hidden="1" customHeight="1" outlineLevel="2">
      <c r="A916" s="8">
        <v>39873</v>
      </c>
      <c r="B916" t="s">
        <v>58</v>
      </c>
      <c r="C916" t="s">
        <v>59</v>
      </c>
      <c r="D916" t="s">
        <v>0</v>
      </c>
      <c r="E916" s="5">
        <v>5</v>
      </c>
    </row>
    <row r="917" spans="1:5" ht="10.5" hidden="1" customHeight="1" outlineLevel="2">
      <c r="A917" s="8">
        <v>39904</v>
      </c>
      <c r="B917" t="s">
        <v>58</v>
      </c>
      <c r="C917" t="s">
        <v>59</v>
      </c>
      <c r="D917" t="s">
        <v>0</v>
      </c>
      <c r="E917" s="5">
        <v>6</v>
      </c>
    </row>
    <row r="918" spans="1:5" ht="10.5" hidden="1" customHeight="1" outlineLevel="2">
      <c r="A918" s="8">
        <v>39934</v>
      </c>
      <c r="B918" t="s">
        <v>58</v>
      </c>
      <c r="C918" t="s">
        <v>59</v>
      </c>
      <c r="D918" t="s">
        <v>0</v>
      </c>
      <c r="E918" s="5">
        <v>8</v>
      </c>
    </row>
    <row r="919" spans="1:5" ht="10.5" hidden="1" customHeight="1" outlineLevel="2">
      <c r="A919" s="8">
        <v>39965</v>
      </c>
      <c r="B919" t="s">
        <v>58</v>
      </c>
      <c r="C919" t="s">
        <v>59</v>
      </c>
      <c r="D919" t="s">
        <v>0</v>
      </c>
      <c r="E919" s="5">
        <v>0</v>
      </c>
    </row>
    <row r="920" spans="1:5" ht="10.5" hidden="1" customHeight="1" outlineLevel="2">
      <c r="A920" s="8">
        <v>39995</v>
      </c>
      <c r="B920" t="s">
        <v>58</v>
      </c>
      <c r="C920" t="s">
        <v>59</v>
      </c>
      <c r="D920" t="s">
        <v>0</v>
      </c>
      <c r="E920" s="5">
        <v>20</v>
      </c>
    </row>
    <row r="921" spans="1:5" ht="10.5" hidden="1" customHeight="1" outlineLevel="2">
      <c r="A921" s="8">
        <v>40026</v>
      </c>
      <c r="B921" t="s">
        <v>58</v>
      </c>
      <c r="C921" t="s">
        <v>59</v>
      </c>
      <c r="D921" t="s">
        <v>0</v>
      </c>
      <c r="E921" s="5">
        <v>7</v>
      </c>
    </row>
    <row r="922" spans="1:5" ht="10.5" hidden="1" customHeight="1" outlineLevel="2">
      <c r="A922" s="8">
        <v>40057</v>
      </c>
      <c r="B922" t="s">
        <v>58</v>
      </c>
      <c r="C922" t="s">
        <v>59</v>
      </c>
      <c r="D922" t="s">
        <v>0</v>
      </c>
      <c r="E922" s="5">
        <v>4</v>
      </c>
    </row>
    <row r="923" spans="1:5" ht="10.5" customHeight="1" outlineLevel="1" collapsed="1">
      <c r="A923" s="8"/>
      <c r="B923" s="10" t="s">
        <v>300</v>
      </c>
      <c r="E923" s="5">
        <f>SUBTOTAL(9,E914:E922)</f>
        <v>72</v>
      </c>
    </row>
    <row r="924" spans="1:5" ht="10.5" hidden="1" customHeight="1" outlineLevel="2">
      <c r="A924" s="8">
        <v>39814</v>
      </c>
      <c r="B924" t="s">
        <v>44</v>
      </c>
      <c r="C924" t="s">
        <v>45</v>
      </c>
      <c r="D924" t="s">
        <v>0</v>
      </c>
      <c r="E924" s="5">
        <v>80</v>
      </c>
    </row>
    <row r="925" spans="1:5" ht="10.5" hidden="1" customHeight="1" outlineLevel="2">
      <c r="A925" s="8">
        <v>39845</v>
      </c>
      <c r="B925" t="s">
        <v>44</v>
      </c>
      <c r="C925" t="s">
        <v>45</v>
      </c>
      <c r="D925" t="s">
        <v>0</v>
      </c>
      <c r="E925" s="5">
        <v>56</v>
      </c>
    </row>
    <row r="926" spans="1:5" ht="10.5" hidden="1" customHeight="1" outlineLevel="2">
      <c r="A926" s="8">
        <v>39873</v>
      </c>
      <c r="B926" t="s">
        <v>44</v>
      </c>
      <c r="C926" t="s">
        <v>45</v>
      </c>
      <c r="D926" t="s">
        <v>0</v>
      </c>
      <c r="E926" s="5">
        <v>65</v>
      </c>
    </row>
    <row r="927" spans="1:5" ht="10.5" hidden="1" customHeight="1" outlineLevel="2">
      <c r="A927" s="8">
        <v>39904</v>
      </c>
      <c r="B927" t="s">
        <v>44</v>
      </c>
      <c r="C927" t="s">
        <v>45</v>
      </c>
      <c r="D927" t="s">
        <v>0</v>
      </c>
      <c r="E927" s="5">
        <v>4</v>
      </c>
    </row>
    <row r="928" spans="1:5" ht="10.5" hidden="1" customHeight="1" outlineLevel="2">
      <c r="A928" s="8">
        <v>39934</v>
      </c>
      <c r="B928" t="s">
        <v>44</v>
      </c>
      <c r="C928" t="s">
        <v>45</v>
      </c>
      <c r="D928" t="s">
        <v>0</v>
      </c>
      <c r="E928" s="5">
        <v>104</v>
      </c>
    </row>
    <row r="929" spans="1:5" ht="10.5" hidden="1" customHeight="1" outlineLevel="2">
      <c r="A929" s="8">
        <v>39965</v>
      </c>
      <c r="B929" t="s">
        <v>44</v>
      </c>
      <c r="C929" t="s">
        <v>45</v>
      </c>
      <c r="D929" t="s">
        <v>0</v>
      </c>
      <c r="E929" s="5">
        <v>104</v>
      </c>
    </row>
    <row r="930" spans="1:5" ht="10.5" hidden="1" customHeight="1" outlineLevel="2">
      <c r="A930" s="8">
        <v>39995</v>
      </c>
      <c r="B930" t="s">
        <v>44</v>
      </c>
      <c r="C930" t="s">
        <v>45</v>
      </c>
      <c r="D930" t="s">
        <v>0</v>
      </c>
      <c r="E930" s="5">
        <v>25</v>
      </c>
    </row>
    <row r="931" spans="1:5" ht="10.5" hidden="1" customHeight="1" outlineLevel="2">
      <c r="A931" s="8">
        <v>40026</v>
      </c>
      <c r="B931" t="s">
        <v>44</v>
      </c>
      <c r="C931" t="s">
        <v>45</v>
      </c>
      <c r="D931" t="s">
        <v>0</v>
      </c>
      <c r="E931" s="5">
        <v>6</v>
      </c>
    </row>
    <row r="932" spans="1:5" ht="10.5" hidden="1" customHeight="1" outlineLevel="2">
      <c r="A932" s="8">
        <v>40057</v>
      </c>
      <c r="B932" t="s">
        <v>44</v>
      </c>
      <c r="C932" t="s">
        <v>45</v>
      </c>
      <c r="D932" t="s">
        <v>0</v>
      </c>
      <c r="E932" s="5">
        <v>3</v>
      </c>
    </row>
    <row r="933" spans="1:5" ht="10.5" customHeight="1" outlineLevel="1" collapsed="1">
      <c r="A933" s="8"/>
      <c r="B933" s="10" t="s">
        <v>301</v>
      </c>
      <c r="E933" s="5">
        <f>SUBTOTAL(9,E924:E932)</f>
        <v>447</v>
      </c>
    </row>
    <row r="934" spans="1:5" ht="10.5" hidden="1" customHeight="1" outlineLevel="2">
      <c r="A934" s="8">
        <v>39814</v>
      </c>
      <c r="B934" t="s">
        <v>46</v>
      </c>
      <c r="C934" t="s">
        <v>47</v>
      </c>
      <c r="D934" t="s">
        <v>0</v>
      </c>
      <c r="E934" s="5">
        <v>15</v>
      </c>
    </row>
    <row r="935" spans="1:5" ht="10.5" hidden="1" customHeight="1" outlineLevel="2">
      <c r="A935" s="8">
        <v>39845</v>
      </c>
      <c r="B935" t="s">
        <v>46</v>
      </c>
      <c r="C935" t="s">
        <v>47</v>
      </c>
      <c r="D935" t="s">
        <v>0</v>
      </c>
      <c r="E935" s="5">
        <v>13</v>
      </c>
    </row>
    <row r="936" spans="1:5" ht="10.5" hidden="1" customHeight="1" outlineLevel="2">
      <c r="A936" s="8">
        <v>39873</v>
      </c>
      <c r="B936" t="s">
        <v>46</v>
      </c>
      <c r="C936" t="s">
        <v>47</v>
      </c>
      <c r="D936" t="s">
        <v>0</v>
      </c>
      <c r="E936" s="5">
        <v>12</v>
      </c>
    </row>
    <row r="937" spans="1:5" ht="10.5" hidden="1" customHeight="1" outlineLevel="2">
      <c r="A937" s="8">
        <v>39904</v>
      </c>
      <c r="B937" t="s">
        <v>46</v>
      </c>
      <c r="C937" t="s">
        <v>47</v>
      </c>
      <c r="D937" t="s">
        <v>0</v>
      </c>
      <c r="E937" s="5">
        <v>1</v>
      </c>
    </row>
    <row r="938" spans="1:5" ht="10.5" hidden="1" customHeight="1" outlineLevel="2">
      <c r="A938" s="8">
        <v>39934</v>
      </c>
      <c r="B938" t="s">
        <v>46</v>
      </c>
      <c r="C938" t="s">
        <v>47</v>
      </c>
      <c r="D938" t="s">
        <v>0</v>
      </c>
      <c r="E938" s="5">
        <v>11</v>
      </c>
    </row>
    <row r="939" spans="1:5" ht="10.5" hidden="1" customHeight="1" outlineLevel="2">
      <c r="A939" s="8">
        <v>39965</v>
      </c>
      <c r="B939" t="s">
        <v>46</v>
      </c>
      <c r="C939" t="s">
        <v>47</v>
      </c>
      <c r="D939" t="s">
        <v>0</v>
      </c>
      <c r="E939" s="5">
        <v>13</v>
      </c>
    </row>
    <row r="940" spans="1:5" ht="10.5" hidden="1" customHeight="1" outlineLevel="2">
      <c r="A940" s="8">
        <v>39995</v>
      </c>
      <c r="B940" t="s">
        <v>46</v>
      </c>
      <c r="C940" t="s">
        <v>47</v>
      </c>
      <c r="D940" t="s">
        <v>0</v>
      </c>
      <c r="E940" s="5">
        <v>2</v>
      </c>
    </row>
    <row r="941" spans="1:5" ht="10.5" hidden="1" customHeight="1" outlineLevel="2">
      <c r="A941" s="8">
        <v>40026</v>
      </c>
      <c r="B941" t="s">
        <v>46</v>
      </c>
      <c r="C941" t="s">
        <v>47</v>
      </c>
      <c r="D941" t="s">
        <v>0</v>
      </c>
      <c r="E941" s="5">
        <v>4</v>
      </c>
    </row>
    <row r="942" spans="1:5" ht="10.5" hidden="1" customHeight="1" outlineLevel="2">
      <c r="A942" s="8">
        <v>40057</v>
      </c>
      <c r="B942" t="s">
        <v>46</v>
      </c>
      <c r="C942" t="s">
        <v>47</v>
      </c>
      <c r="D942" t="s">
        <v>0</v>
      </c>
      <c r="E942" s="5">
        <v>2</v>
      </c>
    </row>
    <row r="943" spans="1:5" ht="10.5" customHeight="1" outlineLevel="1" collapsed="1">
      <c r="A943" s="8"/>
      <c r="B943" s="10" t="s">
        <v>302</v>
      </c>
      <c r="E943" s="5">
        <f>SUBTOTAL(9,E934:E942)</f>
        <v>73</v>
      </c>
    </row>
    <row r="944" spans="1:5" ht="10.5" hidden="1" customHeight="1" outlineLevel="2">
      <c r="A944" s="8">
        <v>39814</v>
      </c>
      <c r="B944" t="s">
        <v>48</v>
      </c>
      <c r="C944" t="s">
        <v>49</v>
      </c>
      <c r="D944" t="s">
        <v>0</v>
      </c>
      <c r="E944" s="5">
        <v>74</v>
      </c>
    </row>
    <row r="945" spans="1:5" ht="10.5" hidden="1" customHeight="1" outlineLevel="2">
      <c r="A945" s="8">
        <v>39845</v>
      </c>
      <c r="B945" t="s">
        <v>48</v>
      </c>
      <c r="C945" t="s">
        <v>49</v>
      </c>
      <c r="D945" t="s">
        <v>0</v>
      </c>
      <c r="E945" s="5">
        <v>45</v>
      </c>
    </row>
    <row r="946" spans="1:5" ht="10.5" hidden="1" customHeight="1" outlineLevel="2">
      <c r="A946" s="8">
        <v>39873</v>
      </c>
      <c r="B946" t="s">
        <v>48</v>
      </c>
      <c r="C946" t="s">
        <v>49</v>
      </c>
      <c r="D946" t="s">
        <v>0</v>
      </c>
      <c r="E946" s="5">
        <v>38</v>
      </c>
    </row>
    <row r="947" spans="1:5" ht="10.5" hidden="1" customHeight="1" outlineLevel="2">
      <c r="A947" s="8">
        <v>39904</v>
      </c>
      <c r="B947" t="s">
        <v>48</v>
      </c>
      <c r="C947" t="s">
        <v>49</v>
      </c>
      <c r="D947" t="s">
        <v>0</v>
      </c>
      <c r="E947" s="5">
        <v>17</v>
      </c>
    </row>
    <row r="948" spans="1:5" ht="10.5" hidden="1" customHeight="1" outlineLevel="2">
      <c r="A948" s="8">
        <v>39934</v>
      </c>
      <c r="B948" t="s">
        <v>48</v>
      </c>
      <c r="C948" t="s">
        <v>49</v>
      </c>
      <c r="D948" t="s">
        <v>0</v>
      </c>
      <c r="E948" s="5">
        <v>25</v>
      </c>
    </row>
    <row r="949" spans="1:5" ht="10.5" hidden="1" customHeight="1" outlineLevel="2">
      <c r="A949" s="8">
        <v>39965</v>
      </c>
      <c r="B949" t="s">
        <v>48</v>
      </c>
      <c r="C949" t="s">
        <v>49</v>
      </c>
      <c r="D949" t="s">
        <v>0</v>
      </c>
      <c r="E949" s="5">
        <v>31</v>
      </c>
    </row>
    <row r="950" spans="1:5" ht="10.5" hidden="1" customHeight="1" outlineLevel="2">
      <c r="A950" s="8">
        <v>39995</v>
      </c>
      <c r="B950" t="s">
        <v>48</v>
      </c>
      <c r="C950" t="s">
        <v>49</v>
      </c>
      <c r="D950" t="s">
        <v>0</v>
      </c>
      <c r="E950" s="5">
        <v>49</v>
      </c>
    </row>
    <row r="951" spans="1:5" ht="10.5" hidden="1" customHeight="1" outlineLevel="2">
      <c r="A951" s="8">
        <v>40026</v>
      </c>
      <c r="B951" t="s">
        <v>48</v>
      </c>
      <c r="C951" t="s">
        <v>49</v>
      </c>
      <c r="D951" t="s">
        <v>0</v>
      </c>
      <c r="E951" s="5">
        <v>23</v>
      </c>
    </row>
    <row r="952" spans="1:5" ht="10.5" hidden="1" customHeight="1" outlineLevel="2">
      <c r="A952" s="8">
        <v>40057</v>
      </c>
      <c r="B952" t="s">
        <v>48</v>
      </c>
      <c r="C952" t="s">
        <v>49</v>
      </c>
      <c r="D952" t="s">
        <v>0</v>
      </c>
      <c r="E952" s="5">
        <v>10</v>
      </c>
    </row>
    <row r="953" spans="1:5" ht="10.5" customHeight="1" outlineLevel="1" collapsed="1">
      <c r="A953" s="8"/>
      <c r="B953" s="10" t="s">
        <v>303</v>
      </c>
      <c r="E953" s="5">
        <f>SUBTOTAL(9,E944:E952)</f>
        <v>312</v>
      </c>
    </row>
    <row r="954" spans="1:5" ht="10.5" hidden="1" customHeight="1" outlineLevel="2">
      <c r="A954" s="8">
        <v>39814</v>
      </c>
      <c r="B954" t="s">
        <v>50</v>
      </c>
      <c r="C954" t="s">
        <v>51</v>
      </c>
      <c r="D954" t="s">
        <v>0</v>
      </c>
      <c r="E954" s="5">
        <v>16</v>
      </c>
    </row>
    <row r="955" spans="1:5" ht="10.5" hidden="1" customHeight="1" outlineLevel="2">
      <c r="A955" s="8">
        <v>39845</v>
      </c>
      <c r="B955" t="s">
        <v>50</v>
      </c>
      <c r="C955" t="s">
        <v>51</v>
      </c>
      <c r="D955" t="s">
        <v>0</v>
      </c>
      <c r="E955" s="5">
        <v>8</v>
      </c>
    </row>
    <row r="956" spans="1:5" ht="10.5" hidden="1" customHeight="1" outlineLevel="2">
      <c r="A956" s="8">
        <v>39873</v>
      </c>
      <c r="B956" t="s">
        <v>50</v>
      </c>
      <c r="C956" t="s">
        <v>51</v>
      </c>
      <c r="D956" t="s">
        <v>0</v>
      </c>
      <c r="E956" s="5">
        <v>11</v>
      </c>
    </row>
    <row r="957" spans="1:5" ht="10.5" hidden="1" customHeight="1" outlineLevel="2">
      <c r="A957" s="8">
        <v>39904</v>
      </c>
      <c r="B957" t="s">
        <v>50</v>
      </c>
      <c r="C957" t="s">
        <v>51</v>
      </c>
      <c r="D957" t="s">
        <v>0</v>
      </c>
      <c r="E957" s="5">
        <v>3</v>
      </c>
    </row>
    <row r="958" spans="1:5" ht="10.5" hidden="1" customHeight="1" outlineLevel="2">
      <c r="A958" s="8">
        <v>39934</v>
      </c>
      <c r="B958" t="s">
        <v>50</v>
      </c>
      <c r="C958" t="s">
        <v>51</v>
      </c>
      <c r="D958" t="s">
        <v>0</v>
      </c>
      <c r="E958" s="5">
        <v>7</v>
      </c>
    </row>
    <row r="959" spans="1:5" ht="10.5" hidden="1" customHeight="1" outlineLevel="2">
      <c r="A959" s="8">
        <v>39965</v>
      </c>
      <c r="B959" t="s">
        <v>50</v>
      </c>
      <c r="C959" t="s">
        <v>51</v>
      </c>
      <c r="D959" t="s">
        <v>0</v>
      </c>
      <c r="E959" s="5">
        <v>14</v>
      </c>
    </row>
    <row r="960" spans="1:5" ht="10.5" hidden="1" customHeight="1" outlineLevel="2">
      <c r="A960" s="8">
        <v>39995</v>
      </c>
      <c r="B960" t="s">
        <v>50</v>
      </c>
      <c r="C960" t="s">
        <v>51</v>
      </c>
      <c r="D960" t="s">
        <v>0</v>
      </c>
      <c r="E960" s="5">
        <v>12</v>
      </c>
    </row>
    <row r="961" spans="1:5" ht="10.5" hidden="1" customHeight="1" outlineLevel="2">
      <c r="A961" s="8">
        <v>40026</v>
      </c>
      <c r="B961" t="s">
        <v>50</v>
      </c>
      <c r="C961" t="s">
        <v>51</v>
      </c>
      <c r="D961" t="s">
        <v>0</v>
      </c>
      <c r="E961" s="5">
        <v>4</v>
      </c>
    </row>
    <row r="962" spans="1:5" ht="10.5" hidden="1" customHeight="1" outlineLevel="2">
      <c r="A962" s="8">
        <v>40057</v>
      </c>
      <c r="B962" t="s">
        <v>50</v>
      </c>
      <c r="C962" t="s">
        <v>51</v>
      </c>
      <c r="D962" t="s">
        <v>0</v>
      </c>
      <c r="E962" s="5">
        <v>6</v>
      </c>
    </row>
    <row r="963" spans="1:5" ht="10.5" customHeight="1" outlineLevel="1" collapsed="1">
      <c r="A963" s="8"/>
      <c r="B963" s="10" t="s">
        <v>304</v>
      </c>
      <c r="E963" s="5">
        <f>SUBTOTAL(9,E954:E962)</f>
        <v>81</v>
      </c>
    </row>
    <row r="964" spans="1:5" ht="10.5" hidden="1" customHeight="1" outlineLevel="2">
      <c r="A964" s="8">
        <v>39845</v>
      </c>
      <c r="B964" t="s">
        <v>232</v>
      </c>
      <c r="C964" t="s">
        <v>233</v>
      </c>
      <c r="D964" t="s">
        <v>0</v>
      </c>
      <c r="E964" s="5">
        <v>0</v>
      </c>
    </row>
    <row r="965" spans="1:5" ht="10.5" customHeight="1" outlineLevel="1" collapsed="1">
      <c r="A965" s="8"/>
      <c r="B965" s="10" t="s">
        <v>305</v>
      </c>
      <c r="E965" s="5">
        <f>SUBTOTAL(9,E964:E964)</f>
        <v>0</v>
      </c>
    </row>
    <row r="966" spans="1:5" ht="10.5" hidden="1" customHeight="1" outlineLevel="2">
      <c r="A966" s="8">
        <v>39814</v>
      </c>
      <c r="B966" t="s">
        <v>198</v>
      </c>
      <c r="C966" t="s">
        <v>199</v>
      </c>
      <c r="D966" t="s">
        <v>0</v>
      </c>
      <c r="E966" s="5">
        <v>3</v>
      </c>
    </row>
    <row r="967" spans="1:5" ht="10.5" hidden="1" customHeight="1" outlineLevel="2">
      <c r="A967" s="8">
        <v>39845</v>
      </c>
      <c r="B967" t="s">
        <v>198</v>
      </c>
      <c r="C967" t="s">
        <v>199</v>
      </c>
      <c r="D967" t="s">
        <v>0</v>
      </c>
      <c r="E967" s="5">
        <v>9</v>
      </c>
    </row>
    <row r="968" spans="1:5" ht="10.5" hidden="1" customHeight="1" outlineLevel="2">
      <c r="A968" s="8">
        <v>39873</v>
      </c>
      <c r="B968" t="s">
        <v>198</v>
      </c>
      <c r="C968" t="s">
        <v>199</v>
      </c>
      <c r="D968" t="s">
        <v>0</v>
      </c>
      <c r="E968" s="5">
        <v>7</v>
      </c>
    </row>
    <row r="969" spans="1:5" ht="10.5" hidden="1" customHeight="1" outlineLevel="2">
      <c r="A969" s="8">
        <v>39904</v>
      </c>
      <c r="B969" t="s">
        <v>198</v>
      </c>
      <c r="C969" t="s">
        <v>199</v>
      </c>
      <c r="D969" t="s">
        <v>0</v>
      </c>
      <c r="E969" s="5">
        <v>0</v>
      </c>
    </row>
    <row r="970" spans="1:5" ht="10.5" hidden="1" customHeight="1" outlineLevel="2">
      <c r="A970" s="8">
        <v>39934</v>
      </c>
      <c r="B970" t="s">
        <v>198</v>
      </c>
      <c r="C970" t="s">
        <v>199</v>
      </c>
      <c r="D970" t="s">
        <v>0</v>
      </c>
      <c r="E970" s="5">
        <v>0</v>
      </c>
    </row>
    <row r="971" spans="1:5" ht="10.5" customHeight="1" outlineLevel="1" collapsed="1">
      <c r="A971" s="8"/>
      <c r="B971" s="10" t="s">
        <v>306</v>
      </c>
      <c r="E971" s="5">
        <f>SUBTOTAL(9,E966:E970)</f>
        <v>19</v>
      </c>
    </row>
    <row r="972" spans="1:5" ht="10.5" hidden="1" customHeight="1" outlineLevel="2">
      <c r="A972" s="8">
        <v>39814</v>
      </c>
      <c r="B972" t="s">
        <v>247</v>
      </c>
      <c r="C972" t="s">
        <v>246</v>
      </c>
      <c r="D972" t="s">
        <v>0</v>
      </c>
      <c r="E972" s="5">
        <v>1</v>
      </c>
    </row>
    <row r="973" spans="1:5" ht="10.5" customHeight="1" outlineLevel="1" collapsed="1">
      <c r="A973" s="8"/>
      <c r="B973" s="10" t="s">
        <v>419</v>
      </c>
      <c r="E973" s="5">
        <f>SUBTOTAL(9,E972:E972)</f>
        <v>1</v>
      </c>
    </row>
    <row r="974" spans="1:5" ht="10.5" hidden="1" customHeight="1" outlineLevel="2">
      <c r="A974" s="8">
        <v>39934</v>
      </c>
      <c r="B974" t="s">
        <v>257</v>
      </c>
      <c r="C974" t="s">
        <v>256</v>
      </c>
      <c r="D974" t="s">
        <v>0</v>
      </c>
      <c r="E974" s="5">
        <v>1</v>
      </c>
    </row>
    <row r="975" spans="1:5" ht="10.5" hidden="1" customHeight="1" outlineLevel="2">
      <c r="A975" s="8">
        <v>39965</v>
      </c>
      <c r="B975" t="s">
        <v>257</v>
      </c>
      <c r="C975" t="s">
        <v>256</v>
      </c>
      <c r="D975" t="s">
        <v>0</v>
      </c>
      <c r="E975" s="5">
        <v>1</v>
      </c>
    </row>
    <row r="976" spans="1:5" ht="10.5" hidden="1" customHeight="1" outlineLevel="2">
      <c r="A976" s="8">
        <v>39995</v>
      </c>
      <c r="B976" t="s">
        <v>257</v>
      </c>
      <c r="C976" t="s">
        <v>256</v>
      </c>
      <c r="D976" t="s">
        <v>0</v>
      </c>
      <c r="E976" s="5">
        <v>1</v>
      </c>
    </row>
    <row r="977" spans="1:8" ht="10.5" hidden="1" customHeight="1" outlineLevel="2">
      <c r="A977" s="8">
        <v>40026</v>
      </c>
      <c r="B977" t="s">
        <v>257</v>
      </c>
      <c r="C977" t="s">
        <v>256</v>
      </c>
      <c r="D977" t="s">
        <v>0</v>
      </c>
      <c r="E977" s="5">
        <v>2</v>
      </c>
    </row>
    <row r="978" spans="1:8" ht="10.5" hidden="1" customHeight="1" outlineLevel="2">
      <c r="A978" s="8">
        <v>40057</v>
      </c>
      <c r="B978" t="s">
        <v>257</v>
      </c>
      <c r="C978" t="s">
        <v>256</v>
      </c>
      <c r="D978" t="s">
        <v>0</v>
      </c>
      <c r="E978" s="5">
        <v>5</v>
      </c>
    </row>
    <row r="979" spans="1:8" ht="10.5" customHeight="1" outlineLevel="1" collapsed="1">
      <c r="A979" s="8"/>
      <c r="B979" s="10" t="s">
        <v>420</v>
      </c>
      <c r="E979" s="5">
        <f>SUBTOTAL(9,E974:E978)</f>
        <v>10</v>
      </c>
    </row>
    <row r="980" spans="1:8" ht="10.5" hidden="1" customHeight="1" outlineLevel="2">
      <c r="A980" s="8">
        <v>39873</v>
      </c>
      <c r="B980" t="s">
        <v>253</v>
      </c>
      <c r="C980" t="s">
        <v>252</v>
      </c>
      <c r="D980" t="s">
        <v>0</v>
      </c>
      <c r="E980" s="5">
        <v>59</v>
      </c>
    </row>
    <row r="981" spans="1:8" ht="10.5" hidden="1" customHeight="1" outlineLevel="2">
      <c r="A981" s="8">
        <v>39904</v>
      </c>
      <c r="B981" t="s">
        <v>253</v>
      </c>
      <c r="C981" t="s">
        <v>252</v>
      </c>
      <c r="D981" t="s">
        <v>0</v>
      </c>
      <c r="E981" s="5">
        <v>24</v>
      </c>
    </row>
    <row r="982" spans="1:8" ht="10.5" hidden="1" customHeight="1" outlineLevel="2">
      <c r="A982" s="8">
        <v>39934</v>
      </c>
      <c r="B982" t="s">
        <v>253</v>
      </c>
      <c r="C982" t="s">
        <v>252</v>
      </c>
      <c r="D982" t="s">
        <v>0</v>
      </c>
      <c r="E982" s="5">
        <v>61</v>
      </c>
    </row>
    <row r="983" spans="1:8" ht="10.5" hidden="1" customHeight="1" outlineLevel="2">
      <c r="A983" s="8">
        <v>39965</v>
      </c>
      <c r="B983" t="s">
        <v>253</v>
      </c>
      <c r="C983" t="s">
        <v>252</v>
      </c>
      <c r="D983" t="s">
        <v>0</v>
      </c>
      <c r="E983" s="5">
        <v>62</v>
      </c>
    </row>
    <row r="984" spans="1:8" ht="10.5" hidden="1" customHeight="1" outlineLevel="2">
      <c r="A984" s="8">
        <v>39995</v>
      </c>
      <c r="B984" t="s">
        <v>253</v>
      </c>
      <c r="C984" t="s">
        <v>252</v>
      </c>
      <c r="D984" t="s">
        <v>0</v>
      </c>
      <c r="E984" s="5">
        <v>44</v>
      </c>
    </row>
    <row r="985" spans="1:8" ht="10.5" hidden="1" customHeight="1" outlineLevel="2">
      <c r="A985" s="8">
        <v>40026</v>
      </c>
      <c r="B985" t="s">
        <v>253</v>
      </c>
      <c r="C985" t="s">
        <v>252</v>
      </c>
      <c r="D985" t="s">
        <v>0</v>
      </c>
      <c r="E985" s="5">
        <v>58</v>
      </c>
    </row>
    <row r="986" spans="1:8" ht="10.5" hidden="1" customHeight="1" outlineLevel="2">
      <c r="A986" s="8">
        <v>40057</v>
      </c>
      <c r="B986" t="s">
        <v>253</v>
      </c>
      <c r="C986" t="s">
        <v>252</v>
      </c>
      <c r="D986" t="s">
        <v>0</v>
      </c>
      <c r="E986" s="5">
        <v>84</v>
      </c>
    </row>
    <row r="987" spans="1:8" ht="10.5" customHeight="1" outlineLevel="1" collapsed="1">
      <c r="A987" s="8"/>
      <c r="B987" s="10" t="s">
        <v>421</v>
      </c>
      <c r="E987" s="5">
        <f>SUBTOTAL(9,E980:E986)</f>
        <v>392</v>
      </c>
    </row>
    <row r="988" spans="1:8" ht="10.5" hidden="1" customHeight="1" outlineLevel="2">
      <c r="A988" s="8">
        <v>39873</v>
      </c>
      <c r="B988" t="s">
        <v>255</v>
      </c>
      <c r="C988" t="s">
        <v>254</v>
      </c>
      <c r="D988" t="s">
        <v>0</v>
      </c>
      <c r="E988" s="5">
        <v>4</v>
      </c>
    </row>
    <row r="989" spans="1:8" ht="10.5" hidden="1" customHeight="1" outlineLevel="2">
      <c r="A989" s="8">
        <v>39904</v>
      </c>
      <c r="B989" t="s">
        <v>255</v>
      </c>
      <c r="C989" t="s">
        <v>254</v>
      </c>
      <c r="D989" t="s">
        <v>0</v>
      </c>
      <c r="E989" s="5">
        <v>8</v>
      </c>
    </row>
    <row r="990" spans="1:8" ht="10.5" hidden="1" customHeight="1" outlineLevel="2">
      <c r="A990" s="8">
        <v>39934</v>
      </c>
      <c r="B990" t="s">
        <v>255</v>
      </c>
      <c r="C990" t="s">
        <v>254</v>
      </c>
      <c r="D990" t="s">
        <v>0</v>
      </c>
      <c r="E990" s="5">
        <v>1</v>
      </c>
    </row>
    <row r="991" spans="1:8" ht="10.5" hidden="1" customHeight="1" outlineLevel="2">
      <c r="A991" s="8">
        <v>39965</v>
      </c>
      <c r="B991" t="s">
        <v>255</v>
      </c>
      <c r="C991" t="s">
        <v>254</v>
      </c>
      <c r="D991" t="s">
        <v>0</v>
      </c>
      <c r="E991" s="5">
        <v>0</v>
      </c>
      <c r="H991">
        <v>2158</v>
      </c>
    </row>
    <row r="992" spans="1:8" ht="10.5" hidden="1" customHeight="1" outlineLevel="2">
      <c r="A992" s="8">
        <v>40026</v>
      </c>
      <c r="B992" t="s">
        <v>255</v>
      </c>
      <c r="C992" t="s">
        <v>254</v>
      </c>
      <c r="D992" t="s">
        <v>0</v>
      </c>
      <c r="E992" s="5">
        <v>1</v>
      </c>
      <c r="H992">
        <v>3250</v>
      </c>
    </row>
    <row r="993" spans="1:8" ht="10.5" hidden="1" customHeight="1" outlineLevel="2">
      <c r="A993" s="8">
        <v>40057</v>
      </c>
      <c r="B993" t="s">
        <v>255</v>
      </c>
      <c r="C993" t="s">
        <v>254</v>
      </c>
      <c r="D993" t="s">
        <v>0</v>
      </c>
      <c r="E993" s="5">
        <v>2</v>
      </c>
      <c r="H993">
        <v>3538</v>
      </c>
    </row>
    <row r="994" spans="1:8" ht="10.5" customHeight="1" outlineLevel="1" collapsed="1">
      <c r="A994" s="8"/>
      <c r="B994" s="10" t="s">
        <v>422</v>
      </c>
      <c r="E994" s="5">
        <f>SUBTOTAL(9,E988:E993)</f>
        <v>16</v>
      </c>
    </row>
    <row r="995" spans="1:8" ht="10.5" hidden="1" customHeight="1" outlineLevel="2">
      <c r="A995" s="8">
        <v>39814</v>
      </c>
      <c r="B995" t="s">
        <v>204</v>
      </c>
      <c r="C995" t="s">
        <v>205</v>
      </c>
      <c r="D995" t="s">
        <v>0</v>
      </c>
      <c r="E995" s="5">
        <v>95</v>
      </c>
      <c r="H995">
        <v>3156</v>
      </c>
    </row>
    <row r="996" spans="1:8" ht="10.5" hidden="1" customHeight="1" outlineLevel="2">
      <c r="A996" s="8">
        <v>39845</v>
      </c>
      <c r="B996" t="s">
        <v>204</v>
      </c>
      <c r="C996" t="s">
        <v>205</v>
      </c>
      <c r="D996" t="s">
        <v>0</v>
      </c>
      <c r="E996" s="5">
        <v>58</v>
      </c>
      <c r="H996">
        <v>4836</v>
      </c>
    </row>
    <row r="997" spans="1:8" ht="10.5" hidden="1" customHeight="1" outlineLevel="2">
      <c r="A997" s="8">
        <v>39873</v>
      </c>
      <c r="B997" t="s">
        <v>204</v>
      </c>
      <c r="C997" t="s">
        <v>205</v>
      </c>
      <c r="D997" t="s">
        <v>0</v>
      </c>
      <c r="E997" s="5">
        <v>73</v>
      </c>
      <c r="H997">
        <v>4183</v>
      </c>
    </row>
    <row r="998" spans="1:8" ht="10.5" hidden="1" customHeight="1" outlineLevel="2">
      <c r="A998" s="8">
        <v>39904</v>
      </c>
      <c r="B998" t="s">
        <v>204</v>
      </c>
      <c r="C998" t="s">
        <v>205</v>
      </c>
      <c r="D998" t="s">
        <v>0</v>
      </c>
      <c r="E998" s="5">
        <v>114</v>
      </c>
      <c r="H998">
        <v>2899</v>
      </c>
    </row>
    <row r="999" spans="1:8" ht="10.5" hidden="1" customHeight="1" outlineLevel="2">
      <c r="A999" s="8">
        <v>39934</v>
      </c>
      <c r="B999" t="s">
        <v>204</v>
      </c>
      <c r="C999" t="s">
        <v>205</v>
      </c>
      <c r="D999" t="s">
        <v>0</v>
      </c>
      <c r="E999" s="5">
        <v>45</v>
      </c>
      <c r="H999">
        <v>3359</v>
      </c>
    </row>
    <row r="1000" spans="1:8" ht="10.5" hidden="1" customHeight="1" outlineLevel="2">
      <c r="A1000" s="8">
        <v>39965</v>
      </c>
      <c r="B1000" t="s">
        <v>204</v>
      </c>
      <c r="C1000" t="s">
        <v>205</v>
      </c>
      <c r="D1000" t="s">
        <v>0</v>
      </c>
      <c r="E1000" s="5">
        <v>160</v>
      </c>
      <c r="H1000">
        <v>2683</v>
      </c>
    </row>
    <row r="1001" spans="1:8" ht="10.5" hidden="1" customHeight="1" outlineLevel="2">
      <c r="A1001" s="8">
        <v>39995</v>
      </c>
      <c r="B1001" t="s">
        <v>204</v>
      </c>
      <c r="C1001" t="s">
        <v>205</v>
      </c>
      <c r="D1001" t="s">
        <v>0</v>
      </c>
      <c r="E1001" s="5">
        <v>76</v>
      </c>
      <c r="H1001">
        <v>2562</v>
      </c>
    </row>
    <row r="1002" spans="1:8" ht="10.5" hidden="1" customHeight="1" outlineLevel="2">
      <c r="A1002" s="8">
        <v>40026</v>
      </c>
      <c r="B1002" t="s">
        <v>204</v>
      </c>
      <c r="C1002" t="s">
        <v>205</v>
      </c>
      <c r="D1002" t="s">
        <v>0</v>
      </c>
      <c r="E1002" s="5">
        <v>64</v>
      </c>
      <c r="H1002">
        <v>4003</v>
      </c>
    </row>
    <row r="1003" spans="1:8" ht="10.5" hidden="1" customHeight="1" outlineLevel="2">
      <c r="A1003" s="8">
        <v>40057</v>
      </c>
      <c r="B1003" t="s">
        <v>204</v>
      </c>
      <c r="C1003" t="s">
        <v>205</v>
      </c>
      <c r="D1003" t="s">
        <v>0</v>
      </c>
      <c r="E1003" s="5">
        <v>50</v>
      </c>
    </row>
    <row r="1004" spans="1:8" ht="10.5" customHeight="1" outlineLevel="1" collapsed="1">
      <c r="A1004" s="8"/>
      <c r="B1004" s="10" t="s">
        <v>307</v>
      </c>
      <c r="E1004" s="5">
        <f>SUBTOTAL(9,E995:E1003)</f>
        <v>735</v>
      </c>
    </row>
    <row r="1005" spans="1:8" ht="10.5" hidden="1" customHeight="1" outlineLevel="2">
      <c r="A1005" s="8">
        <v>39995</v>
      </c>
      <c r="B1005" t="s">
        <v>273</v>
      </c>
      <c r="C1005" t="s">
        <v>272</v>
      </c>
      <c r="D1005" t="s">
        <v>0</v>
      </c>
      <c r="E1005" s="5">
        <v>2</v>
      </c>
    </row>
    <row r="1006" spans="1:8" ht="10.5" hidden="1" customHeight="1" outlineLevel="2">
      <c r="A1006" s="8">
        <v>40026</v>
      </c>
      <c r="B1006" t="s">
        <v>273</v>
      </c>
      <c r="C1006" t="s">
        <v>272</v>
      </c>
      <c r="D1006" t="s">
        <v>0</v>
      </c>
      <c r="E1006" s="5">
        <v>1</v>
      </c>
    </row>
    <row r="1007" spans="1:8" ht="10.5" customHeight="1" outlineLevel="1" collapsed="1">
      <c r="A1007" s="8"/>
      <c r="B1007" s="10" t="s">
        <v>423</v>
      </c>
      <c r="E1007" s="5">
        <f>SUBTOTAL(9,E1005:E1006)</f>
        <v>3</v>
      </c>
    </row>
    <row r="1008" spans="1:8" ht="10.5" hidden="1" customHeight="1" outlineLevel="2">
      <c r="A1008" s="8">
        <v>39814</v>
      </c>
      <c r="B1008" t="s">
        <v>234</v>
      </c>
      <c r="C1008" t="s">
        <v>235</v>
      </c>
      <c r="D1008" t="s">
        <v>0</v>
      </c>
      <c r="E1008" s="5">
        <v>194</v>
      </c>
    </row>
    <row r="1009" spans="1:5" ht="10.5" hidden="1" customHeight="1" outlineLevel="2">
      <c r="A1009" s="8">
        <v>39845</v>
      </c>
      <c r="B1009" t="s">
        <v>234</v>
      </c>
      <c r="C1009" t="s">
        <v>235</v>
      </c>
      <c r="D1009" t="s">
        <v>0</v>
      </c>
      <c r="E1009" s="5">
        <v>215</v>
      </c>
    </row>
    <row r="1010" spans="1:5" ht="10.5" hidden="1" customHeight="1" outlineLevel="2">
      <c r="A1010" s="8">
        <v>39873</v>
      </c>
      <c r="B1010" t="s">
        <v>234</v>
      </c>
      <c r="C1010" t="s">
        <v>235</v>
      </c>
      <c r="D1010" t="s">
        <v>0</v>
      </c>
      <c r="E1010" s="5">
        <v>281</v>
      </c>
    </row>
    <row r="1011" spans="1:5" ht="10.5" hidden="1" customHeight="1" outlineLevel="2">
      <c r="A1011" s="8">
        <v>39904</v>
      </c>
      <c r="B1011" t="s">
        <v>234</v>
      </c>
      <c r="C1011" t="s">
        <v>235</v>
      </c>
      <c r="D1011" t="s">
        <v>0</v>
      </c>
      <c r="E1011" s="5">
        <v>179</v>
      </c>
    </row>
    <row r="1012" spans="1:5" ht="10.5" hidden="1" customHeight="1" outlineLevel="2">
      <c r="A1012" s="8">
        <v>39934</v>
      </c>
      <c r="B1012" t="s">
        <v>234</v>
      </c>
      <c r="C1012" t="s">
        <v>235</v>
      </c>
      <c r="D1012" t="s">
        <v>0</v>
      </c>
      <c r="E1012" s="5">
        <v>174</v>
      </c>
    </row>
    <row r="1013" spans="1:5" ht="10.5" hidden="1" customHeight="1" outlineLevel="2">
      <c r="A1013" s="8">
        <v>39965</v>
      </c>
      <c r="B1013" t="s">
        <v>234</v>
      </c>
      <c r="C1013" t="s">
        <v>235</v>
      </c>
      <c r="D1013" t="s">
        <v>0</v>
      </c>
      <c r="E1013" s="5">
        <v>257</v>
      </c>
    </row>
    <row r="1014" spans="1:5" ht="10.5" hidden="1" customHeight="1" outlineLevel="2">
      <c r="A1014" s="8">
        <v>39995</v>
      </c>
      <c r="B1014" t="s">
        <v>234</v>
      </c>
      <c r="C1014" t="s">
        <v>235</v>
      </c>
      <c r="D1014" t="s">
        <v>0</v>
      </c>
      <c r="E1014" s="5">
        <v>172</v>
      </c>
    </row>
    <row r="1015" spans="1:5" ht="10.5" hidden="1" customHeight="1" outlineLevel="2">
      <c r="A1015" s="8">
        <v>40026</v>
      </c>
      <c r="B1015" t="s">
        <v>234</v>
      </c>
      <c r="C1015" t="s">
        <v>235</v>
      </c>
      <c r="D1015" t="s">
        <v>0</v>
      </c>
      <c r="E1015" s="5">
        <v>252</v>
      </c>
    </row>
    <row r="1016" spans="1:5" ht="10.5" hidden="1" customHeight="1" outlineLevel="2">
      <c r="A1016" s="8">
        <v>40057</v>
      </c>
      <c r="B1016" t="s">
        <v>234</v>
      </c>
      <c r="C1016" t="s">
        <v>235</v>
      </c>
      <c r="D1016" t="s">
        <v>0</v>
      </c>
      <c r="E1016" s="5">
        <v>111</v>
      </c>
    </row>
    <row r="1017" spans="1:5" ht="10.5" customHeight="1" outlineLevel="1" collapsed="1">
      <c r="A1017" s="8"/>
      <c r="B1017" s="10" t="s">
        <v>308</v>
      </c>
      <c r="E1017" s="5">
        <f>SUBTOTAL(9,E1008:E1016)</f>
        <v>1835</v>
      </c>
    </row>
    <row r="1018" spans="1:5" ht="10.5" hidden="1" customHeight="1" outlineLevel="2">
      <c r="A1018" s="8">
        <v>39995</v>
      </c>
      <c r="B1018" t="s">
        <v>275</v>
      </c>
      <c r="C1018" t="s">
        <v>274</v>
      </c>
      <c r="D1018" t="s">
        <v>0</v>
      </c>
      <c r="E1018" s="5">
        <v>2</v>
      </c>
    </row>
    <row r="1019" spans="1:5" ht="10.5" hidden="1" customHeight="1" outlineLevel="2">
      <c r="A1019" s="8">
        <v>40026</v>
      </c>
      <c r="B1019" t="s">
        <v>275</v>
      </c>
      <c r="C1019" t="s">
        <v>274</v>
      </c>
      <c r="D1019" t="s">
        <v>0</v>
      </c>
      <c r="E1019" s="5">
        <v>12</v>
      </c>
    </row>
    <row r="1020" spans="1:5" ht="10.5" hidden="1" customHeight="1" outlineLevel="2">
      <c r="A1020" s="8">
        <v>40057</v>
      </c>
      <c r="B1020" t="s">
        <v>275</v>
      </c>
      <c r="C1020" t="s">
        <v>274</v>
      </c>
      <c r="D1020" t="s">
        <v>0</v>
      </c>
      <c r="E1020" s="5">
        <v>20</v>
      </c>
    </row>
    <row r="1021" spans="1:5" ht="10.5" customHeight="1" outlineLevel="1" collapsed="1">
      <c r="A1021" s="8"/>
      <c r="B1021" s="10" t="s">
        <v>424</v>
      </c>
      <c r="E1021" s="5">
        <f>SUBTOTAL(9,E1018:E1020)</f>
        <v>34</v>
      </c>
    </row>
    <row r="1022" spans="1:5" ht="10.5" hidden="1" customHeight="1" outlineLevel="2">
      <c r="A1022" s="8">
        <v>39814</v>
      </c>
      <c r="B1022" t="s">
        <v>249</v>
      </c>
      <c r="C1022" t="s">
        <v>248</v>
      </c>
      <c r="D1022" t="s">
        <v>0</v>
      </c>
      <c r="E1022" s="5">
        <v>7</v>
      </c>
    </row>
    <row r="1023" spans="1:5" ht="10.5" hidden="1" customHeight="1" outlineLevel="2">
      <c r="A1023" s="8">
        <v>39845</v>
      </c>
      <c r="B1023" t="s">
        <v>249</v>
      </c>
      <c r="C1023" t="s">
        <v>248</v>
      </c>
      <c r="D1023" t="s">
        <v>0</v>
      </c>
      <c r="E1023" s="5">
        <v>13</v>
      </c>
    </row>
    <row r="1024" spans="1:5" ht="10.5" hidden="1" customHeight="1" outlineLevel="2">
      <c r="A1024" s="8">
        <v>39873</v>
      </c>
      <c r="B1024" t="s">
        <v>249</v>
      </c>
      <c r="C1024" t="s">
        <v>248</v>
      </c>
      <c r="D1024" t="s">
        <v>0</v>
      </c>
      <c r="E1024" s="5">
        <v>13</v>
      </c>
    </row>
    <row r="1025" spans="1:5" ht="10.5" hidden="1" customHeight="1" outlineLevel="2">
      <c r="A1025" s="8">
        <v>39904</v>
      </c>
      <c r="B1025" t="s">
        <v>249</v>
      </c>
      <c r="C1025" t="s">
        <v>248</v>
      </c>
      <c r="D1025" t="s">
        <v>0</v>
      </c>
      <c r="E1025" s="5">
        <v>34</v>
      </c>
    </row>
    <row r="1026" spans="1:5" ht="10.5" hidden="1" customHeight="1" outlineLevel="2">
      <c r="A1026" s="8">
        <v>39934</v>
      </c>
      <c r="B1026" t="s">
        <v>249</v>
      </c>
      <c r="C1026" t="s">
        <v>248</v>
      </c>
      <c r="D1026" t="s">
        <v>0</v>
      </c>
      <c r="E1026" s="5">
        <v>19</v>
      </c>
    </row>
    <row r="1027" spans="1:5" ht="10.5" hidden="1" customHeight="1" outlineLevel="2">
      <c r="A1027" s="8">
        <v>39965</v>
      </c>
      <c r="B1027" t="s">
        <v>249</v>
      </c>
      <c r="C1027" t="s">
        <v>248</v>
      </c>
      <c r="D1027" t="s">
        <v>0</v>
      </c>
      <c r="E1027" s="5">
        <v>29</v>
      </c>
    </row>
    <row r="1028" spans="1:5" ht="10.5" hidden="1" customHeight="1" outlineLevel="2">
      <c r="A1028" s="8">
        <v>39995</v>
      </c>
      <c r="B1028" t="s">
        <v>249</v>
      </c>
      <c r="C1028" t="s">
        <v>248</v>
      </c>
      <c r="D1028" t="s">
        <v>0</v>
      </c>
      <c r="E1028" s="5">
        <v>16</v>
      </c>
    </row>
    <row r="1029" spans="1:5" ht="10.5" hidden="1" customHeight="1" outlineLevel="2">
      <c r="A1029" s="8">
        <v>40026</v>
      </c>
      <c r="B1029" t="s">
        <v>249</v>
      </c>
      <c r="C1029" t="s">
        <v>248</v>
      </c>
      <c r="D1029" t="s">
        <v>0</v>
      </c>
      <c r="E1029" s="5">
        <v>17</v>
      </c>
    </row>
    <row r="1030" spans="1:5" ht="10.5" hidden="1" customHeight="1" outlineLevel="2">
      <c r="A1030" s="8">
        <v>40057</v>
      </c>
      <c r="B1030" t="s">
        <v>249</v>
      </c>
      <c r="C1030" t="s">
        <v>248</v>
      </c>
      <c r="D1030" t="s">
        <v>0</v>
      </c>
      <c r="E1030" s="5">
        <v>17</v>
      </c>
    </row>
    <row r="1031" spans="1:5" ht="10.5" customHeight="1" outlineLevel="1" collapsed="1">
      <c r="A1031" s="8"/>
      <c r="B1031" s="10" t="s">
        <v>425</v>
      </c>
      <c r="E1031" s="5">
        <f>SUBTOTAL(9,E1022:E1030)</f>
        <v>165</v>
      </c>
    </row>
    <row r="1032" spans="1:5" ht="10.5" hidden="1" customHeight="1" outlineLevel="2">
      <c r="A1032" s="8">
        <v>39814</v>
      </c>
      <c r="B1032" t="s">
        <v>206</v>
      </c>
      <c r="C1032" t="s">
        <v>207</v>
      </c>
      <c r="D1032" t="s">
        <v>0</v>
      </c>
      <c r="E1032" s="5">
        <v>17</v>
      </c>
    </row>
    <row r="1033" spans="1:5" ht="10.5" hidden="1" customHeight="1" outlineLevel="2">
      <c r="A1033" s="8">
        <v>39845</v>
      </c>
      <c r="B1033" t="s">
        <v>206</v>
      </c>
      <c r="C1033" t="s">
        <v>207</v>
      </c>
      <c r="D1033" t="s">
        <v>0</v>
      </c>
      <c r="E1033" s="5">
        <v>14</v>
      </c>
    </row>
    <row r="1034" spans="1:5" ht="10.5" hidden="1" customHeight="1" outlineLevel="2">
      <c r="A1034" s="8">
        <v>39873</v>
      </c>
      <c r="B1034" t="s">
        <v>206</v>
      </c>
      <c r="C1034" t="s">
        <v>207</v>
      </c>
      <c r="D1034" t="s">
        <v>0</v>
      </c>
      <c r="E1034" s="5">
        <v>23</v>
      </c>
    </row>
    <row r="1035" spans="1:5" ht="10.5" hidden="1" customHeight="1" outlineLevel="2">
      <c r="A1035" s="8">
        <v>39904</v>
      </c>
      <c r="B1035" t="s">
        <v>206</v>
      </c>
      <c r="C1035" t="s">
        <v>207</v>
      </c>
      <c r="D1035" t="s">
        <v>0</v>
      </c>
      <c r="E1035" s="5">
        <v>10</v>
      </c>
    </row>
    <row r="1036" spans="1:5" ht="10.5" hidden="1" customHeight="1" outlineLevel="2">
      <c r="A1036" s="8">
        <v>39934</v>
      </c>
      <c r="B1036" t="s">
        <v>206</v>
      </c>
      <c r="C1036" t="s">
        <v>207</v>
      </c>
      <c r="D1036" t="s">
        <v>0</v>
      </c>
      <c r="E1036" s="5">
        <v>1</v>
      </c>
    </row>
    <row r="1037" spans="1:5" ht="10.5" hidden="1" customHeight="1" outlineLevel="2">
      <c r="A1037" s="8">
        <v>39965</v>
      </c>
      <c r="B1037" t="s">
        <v>206</v>
      </c>
      <c r="C1037" t="s">
        <v>207</v>
      </c>
      <c r="D1037" t="s">
        <v>0</v>
      </c>
      <c r="E1037" s="5">
        <v>23</v>
      </c>
    </row>
    <row r="1038" spans="1:5" ht="10.5" hidden="1" customHeight="1" outlineLevel="2">
      <c r="A1038" s="8">
        <v>39995</v>
      </c>
      <c r="B1038" t="s">
        <v>206</v>
      </c>
      <c r="C1038" t="s">
        <v>207</v>
      </c>
      <c r="D1038" t="s">
        <v>0</v>
      </c>
      <c r="E1038" s="5">
        <v>22</v>
      </c>
    </row>
    <row r="1039" spans="1:5" ht="10.5" hidden="1" customHeight="1" outlineLevel="2">
      <c r="A1039" s="8">
        <v>40026</v>
      </c>
      <c r="B1039" t="s">
        <v>206</v>
      </c>
      <c r="C1039" t="s">
        <v>207</v>
      </c>
      <c r="D1039" t="s">
        <v>0</v>
      </c>
      <c r="E1039" s="5">
        <v>33</v>
      </c>
    </row>
    <row r="1040" spans="1:5" ht="10.5" hidden="1" customHeight="1" outlineLevel="2">
      <c r="A1040" s="8">
        <v>40057</v>
      </c>
      <c r="B1040" t="s">
        <v>206</v>
      </c>
      <c r="C1040" t="s">
        <v>207</v>
      </c>
      <c r="D1040" t="s">
        <v>0</v>
      </c>
      <c r="E1040" s="5">
        <v>55</v>
      </c>
    </row>
    <row r="1041" spans="1:5" ht="10.5" customHeight="1" outlineLevel="1" collapsed="1">
      <c r="A1041" s="8"/>
      <c r="B1041" s="10" t="s">
        <v>309</v>
      </c>
      <c r="E1041" s="5">
        <f>SUBTOTAL(9,E1032:E1040)</f>
        <v>198</v>
      </c>
    </row>
    <row r="1042" spans="1:5" ht="10.5" hidden="1" customHeight="1" outlineLevel="2">
      <c r="A1042" s="8">
        <v>39995</v>
      </c>
      <c r="B1042" t="s">
        <v>277</v>
      </c>
      <c r="C1042" t="s">
        <v>276</v>
      </c>
      <c r="D1042" t="s">
        <v>0</v>
      </c>
      <c r="E1042" s="5">
        <v>12</v>
      </c>
    </row>
    <row r="1043" spans="1:5" ht="10.5" hidden="1" customHeight="1" outlineLevel="2">
      <c r="A1043" s="8">
        <v>40026</v>
      </c>
      <c r="B1043" t="s">
        <v>277</v>
      </c>
      <c r="C1043" t="s">
        <v>276</v>
      </c>
      <c r="D1043" t="s">
        <v>0</v>
      </c>
      <c r="E1043" s="5">
        <v>0</v>
      </c>
    </row>
    <row r="1044" spans="1:5" ht="10.5" customHeight="1" outlineLevel="1" collapsed="1">
      <c r="A1044" s="8"/>
      <c r="B1044" s="10" t="s">
        <v>426</v>
      </c>
      <c r="E1044" s="5">
        <f>SUBTOTAL(9,E1042:E1043)</f>
        <v>12</v>
      </c>
    </row>
    <row r="1045" spans="1:5" ht="10.5" hidden="1" customHeight="1" outlineLevel="2">
      <c r="A1045" s="8">
        <v>39814</v>
      </c>
      <c r="B1045" t="s">
        <v>240</v>
      </c>
      <c r="C1045" t="s">
        <v>241</v>
      </c>
      <c r="D1045" t="s">
        <v>0</v>
      </c>
      <c r="E1045" s="5">
        <v>66</v>
      </c>
    </row>
    <row r="1046" spans="1:5" ht="10.5" hidden="1" customHeight="1" outlineLevel="2">
      <c r="A1046" s="8">
        <v>39845</v>
      </c>
      <c r="B1046" t="s">
        <v>240</v>
      </c>
      <c r="C1046" t="s">
        <v>241</v>
      </c>
      <c r="D1046" t="s">
        <v>0</v>
      </c>
      <c r="E1046" s="5">
        <v>57</v>
      </c>
    </row>
    <row r="1047" spans="1:5" ht="10.5" hidden="1" customHeight="1" outlineLevel="2">
      <c r="A1047" s="8">
        <v>39873</v>
      </c>
      <c r="B1047" t="s">
        <v>240</v>
      </c>
      <c r="C1047" t="s">
        <v>241</v>
      </c>
      <c r="D1047" t="s">
        <v>0</v>
      </c>
      <c r="E1047" s="5">
        <v>80</v>
      </c>
    </row>
    <row r="1048" spans="1:5" ht="10.5" hidden="1" customHeight="1" outlineLevel="2">
      <c r="A1048" s="8">
        <v>39904</v>
      </c>
      <c r="B1048" t="s">
        <v>240</v>
      </c>
      <c r="C1048" t="s">
        <v>241</v>
      </c>
      <c r="D1048" t="s">
        <v>0</v>
      </c>
      <c r="E1048" s="5">
        <v>293</v>
      </c>
    </row>
    <row r="1049" spans="1:5" ht="10.5" hidden="1" customHeight="1" outlineLevel="2">
      <c r="A1049" s="8">
        <v>39934</v>
      </c>
      <c r="B1049" t="s">
        <v>240</v>
      </c>
      <c r="C1049" t="s">
        <v>241</v>
      </c>
      <c r="D1049" t="s">
        <v>0</v>
      </c>
      <c r="E1049" s="5">
        <v>227</v>
      </c>
    </row>
    <row r="1050" spans="1:5" ht="10.5" hidden="1" customHeight="1" outlineLevel="2">
      <c r="A1050" s="8">
        <v>39965</v>
      </c>
      <c r="B1050" t="s">
        <v>240</v>
      </c>
      <c r="C1050" t="s">
        <v>241</v>
      </c>
      <c r="D1050" t="s">
        <v>0</v>
      </c>
      <c r="E1050" s="5">
        <v>131</v>
      </c>
    </row>
    <row r="1051" spans="1:5" ht="10.5" hidden="1" customHeight="1" outlineLevel="2">
      <c r="A1051" s="8">
        <v>39995</v>
      </c>
      <c r="B1051" t="s">
        <v>240</v>
      </c>
      <c r="C1051" t="s">
        <v>241</v>
      </c>
      <c r="D1051" t="s">
        <v>0</v>
      </c>
      <c r="E1051" s="5">
        <v>104</v>
      </c>
    </row>
    <row r="1052" spans="1:5" ht="10.5" hidden="1" customHeight="1" outlineLevel="2">
      <c r="A1052" s="8">
        <v>40026</v>
      </c>
      <c r="B1052" t="s">
        <v>240</v>
      </c>
      <c r="C1052" t="s">
        <v>241</v>
      </c>
      <c r="D1052" t="s">
        <v>0</v>
      </c>
      <c r="E1052" s="5">
        <v>62</v>
      </c>
    </row>
    <row r="1053" spans="1:5" ht="10.5" hidden="1" customHeight="1" outlineLevel="2">
      <c r="A1053" s="8">
        <v>40057</v>
      </c>
      <c r="B1053" t="s">
        <v>240</v>
      </c>
      <c r="C1053" t="s">
        <v>241</v>
      </c>
      <c r="D1053" t="s">
        <v>0</v>
      </c>
      <c r="E1053" s="5">
        <v>104</v>
      </c>
    </row>
    <row r="1054" spans="1:5" ht="10.5" customHeight="1" outlineLevel="1" collapsed="1">
      <c r="A1054" s="8"/>
      <c r="B1054" s="10" t="s">
        <v>310</v>
      </c>
      <c r="E1054" s="5">
        <f>SUBTOTAL(9,E1045:E1053)</f>
        <v>1124</v>
      </c>
    </row>
    <row r="1055" spans="1:5" ht="10.5" hidden="1" customHeight="1" outlineLevel="2">
      <c r="A1055" s="8">
        <v>39814</v>
      </c>
      <c r="B1055" t="s">
        <v>251</v>
      </c>
      <c r="C1055" t="s">
        <v>250</v>
      </c>
      <c r="D1055" t="s">
        <v>0</v>
      </c>
      <c r="E1055" s="5">
        <v>1</v>
      </c>
    </row>
    <row r="1056" spans="1:5" ht="10.5" hidden="1" customHeight="1" outlineLevel="2">
      <c r="A1056" s="8">
        <v>39845</v>
      </c>
      <c r="B1056" t="s">
        <v>251</v>
      </c>
      <c r="C1056" t="s">
        <v>250</v>
      </c>
      <c r="D1056" t="s">
        <v>0</v>
      </c>
      <c r="E1056" s="5">
        <v>10</v>
      </c>
    </row>
    <row r="1057" spans="1:5" ht="10.5" hidden="1" customHeight="1" outlineLevel="2">
      <c r="A1057" s="8">
        <v>39873</v>
      </c>
      <c r="B1057" t="s">
        <v>251</v>
      </c>
      <c r="C1057" t="s">
        <v>250</v>
      </c>
      <c r="D1057" t="s">
        <v>0</v>
      </c>
      <c r="E1057" s="5">
        <v>58</v>
      </c>
    </row>
    <row r="1058" spans="1:5" ht="10.5" hidden="1" customHeight="1" outlineLevel="2">
      <c r="A1058" s="8">
        <v>39904</v>
      </c>
      <c r="B1058" t="s">
        <v>251</v>
      </c>
      <c r="C1058" t="s">
        <v>250</v>
      </c>
      <c r="D1058" t="s">
        <v>0</v>
      </c>
      <c r="E1058" s="5">
        <v>150</v>
      </c>
    </row>
    <row r="1059" spans="1:5" ht="10.5" hidden="1" customHeight="1" outlineLevel="2">
      <c r="A1059" s="8">
        <v>39934</v>
      </c>
      <c r="B1059" t="s">
        <v>251</v>
      </c>
      <c r="C1059" t="s">
        <v>250</v>
      </c>
      <c r="D1059" t="s">
        <v>0</v>
      </c>
      <c r="E1059" s="5">
        <v>11</v>
      </c>
    </row>
    <row r="1060" spans="1:5" ht="10.5" hidden="1" customHeight="1" outlineLevel="2">
      <c r="A1060" s="8">
        <v>39965</v>
      </c>
      <c r="B1060" t="s">
        <v>251</v>
      </c>
      <c r="C1060" t="s">
        <v>250</v>
      </c>
      <c r="D1060" t="s">
        <v>0</v>
      </c>
      <c r="E1060" s="5">
        <v>43</v>
      </c>
    </row>
    <row r="1061" spans="1:5" ht="10.5" hidden="1" customHeight="1" outlineLevel="2">
      <c r="A1061" s="8">
        <v>39995</v>
      </c>
      <c r="B1061" t="s">
        <v>251</v>
      </c>
      <c r="C1061" t="s">
        <v>250</v>
      </c>
      <c r="D1061" t="s">
        <v>0</v>
      </c>
      <c r="E1061" s="5">
        <v>44</v>
      </c>
    </row>
    <row r="1062" spans="1:5" ht="10.5" hidden="1" customHeight="1" outlineLevel="2">
      <c r="A1062" s="8">
        <v>40026</v>
      </c>
      <c r="B1062" t="s">
        <v>251</v>
      </c>
      <c r="C1062" t="s">
        <v>250</v>
      </c>
      <c r="D1062" t="s">
        <v>0</v>
      </c>
      <c r="E1062" s="5">
        <v>32</v>
      </c>
    </row>
    <row r="1063" spans="1:5" ht="10.5" hidden="1" customHeight="1" outlineLevel="2">
      <c r="A1063" s="8">
        <v>40057</v>
      </c>
      <c r="B1063" t="s">
        <v>251</v>
      </c>
      <c r="C1063" t="s">
        <v>250</v>
      </c>
      <c r="D1063" t="s">
        <v>0</v>
      </c>
      <c r="E1063" s="5">
        <v>48</v>
      </c>
    </row>
    <row r="1064" spans="1:5" ht="10.5" customHeight="1" outlineLevel="1" collapsed="1">
      <c r="A1064" s="8"/>
      <c r="B1064" s="10" t="s">
        <v>427</v>
      </c>
      <c r="E1064" s="5">
        <f>SUBTOTAL(9,E1055:E1063)</f>
        <v>397</v>
      </c>
    </row>
    <row r="1065" spans="1:5" ht="10.5" hidden="1" customHeight="1" outlineLevel="2">
      <c r="A1065" s="8">
        <v>39934</v>
      </c>
      <c r="B1065" t="s">
        <v>259</v>
      </c>
      <c r="C1065" t="s">
        <v>258</v>
      </c>
      <c r="D1065" t="s">
        <v>0</v>
      </c>
      <c r="E1065" s="5">
        <v>2</v>
      </c>
    </row>
    <row r="1066" spans="1:5" ht="10.5" customHeight="1" outlineLevel="1" collapsed="1">
      <c r="A1066" s="8"/>
      <c r="B1066" s="10" t="s">
        <v>428</v>
      </c>
      <c r="E1066" s="5">
        <f>SUBTOTAL(9,E1065:E1065)</f>
        <v>2</v>
      </c>
    </row>
    <row r="1067" spans="1:5" ht="10.5" hidden="1" customHeight="1" outlineLevel="2">
      <c r="A1067" s="8">
        <v>39965</v>
      </c>
      <c r="B1067" t="s">
        <v>265</v>
      </c>
      <c r="C1067" t="s">
        <v>264</v>
      </c>
      <c r="D1067" t="s">
        <v>0</v>
      </c>
      <c r="E1067" s="5">
        <v>0</v>
      </c>
    </row>
    <row r="1068" spans="1:5" ht="10.5" hidden="1" customHeight="1" outlineLevel="2">
      <c r="A1068" s="8">
        <v>39995</v>
      </c>
      <c r="B1068" t="s">
        <v>265</v>
      </c>
      <c r="C1068" t="s">
        <v>264</v>
      </c>
      <c r="D1068" t="s">
        <v>0</v>
      </c>
      <c r="E1068" s="5">
        <v>0</v>
      </c>
    </row>
    <row r="1069" spans="1:5" ht="10.5" hidden="1" customHeight="1" outlineLevel="2">
      <c r="A1069" s="8">
        <v>40026</v>
      </c>
      <c r="B1069" t="s">
        <v>265</v>
      </c>
      <c r="C1069" t="s">
        <v>264</v>
      </c>
      <c r="D1069" t="s">
        <v>0</v>
      </c>
      <c r="E1069" s="5">
        <v>1</v>
      </c>
    </row>
    <row r="1070" spans="1:5" ht="10.5" customHeight="1" outlineLevel="1" collapsed="1">
      <c r="A1070" s="8"/>
      <c r="B1070" s="10" t="s">
        <v>429</v>
      </c>
      <c r="E1070" s="5">
        <f>SUBTOTAL(9,E1067:E1069)</f>
        <v>1</v>
      </c>
    </row>
    <row r="1071" spans="1:5" ht="10.5" hidden="1" customHeight="1" outlineLevel="2">
      <c r="A1071" s="8">
        <v>39814</v>
      </c>
      <c r="B1071" t="s">
        <v>208</v>
      </c>
      <c r="C1071" t="s">
        <v>209</v>
      </c>
      <c r="D1071" t="s">
        <v>0</v>
      </c>
      <c r="E1071" s="5">
        <v>38</v>
      </c>
    </row>
    <row r="1072" spans="1:5" ht="10.5" hidden="1" customHeight="1" outlineLevel="2">
      <c r="A1072" s="8">
        <v>39845</v>
      </c>
      <c r="B1072" t="s">
        <v>208</v>
      </c>
      <c r="C1072" t="s">
        <v>209</v>
      </c>
      <c r="D1072" t="s">
        <v>0</v>
      </c>
      <c r="E1072" s="5">
        <v>19</v>
      </c>
    </row>
    <row r="1073" spans="1:5" ht="10.5" hidden="1" customHeight="1" outlineLevel="2">
      <c r="A1073" s="8">
        <v>39873</v>
      </c>
      <c r="B1073" t="s">
        <v>208</v>
      </c>
      <c r="C1073" t="s">
        <v>209</v>
      </c>
      <c r="D1073" t="s">
        <v>0</v>
      </c>
      <c r="E1073" s="5">
        <v>29</v>
      </c>
    </row>
    <row r="1074" spans="1:5" ht="10.5" hidden="1" customHeight="1" outlineLevel="2">
      <c r="A1074" s="8">
        <v>39904</v>
      </c>
      <c r="B1074" t="s">
        <v>208</v>
      </c>
      <c r="C1074" t="s">
        <v>209</v>
      </c>
      <c r="D1074" t="s">
        <v>0</v>
      </c>
      <c r="E1074" s="5">
        <v>36</v>
      </c>
    </row>
    <row r="1075" spans="1:5" ht="10.5" hidden="1" customHeight="1" outlineLevel="2">
      <c r="A1075" s="8">
        <v>39934</v>
      </c>
      <c r="B1075" t="s">
        <v>208</v>
      </c>
      <c r="C1075" t="s">
        <v>209</v>
      </c>
      <c r="D1075" t="s">
        <v>0</v>
      </c>
      <c r="E1075" s="5">
        <v>20</v>
      </c>
    </row>
    <row r="1076" spans="1:5" ht="10.5" hidden="1" customHeight="1" outlineLevel="2">
      <c r="A1076" s="8">
        <v>39965</v>
      </c>
      <c r="B1076" t="s">
        <v>208</v>
      </c>
      <c r="C1076" t="s">
        <v>209</v>
      </c>
      <c r="D1076" t="s">
        <v>0</v>
      </c>
      <c r="E1076" s="5">
        <v>35</v>
      </c>
    </row>
    <row r="1077" spans="1:5" ht="10.5" hidden="1" customHeight="1" outlineLevel="2">
      <c r="A1077" s="8">
        <v>39995</v>
      </c>
      <c r="B1077" t="s">
        <v>208</v>
      </c>
      <c r="C1077" t="s">
        <v>209</v>
      </c>
      <c r="D1077" t="s">
        <v>0</v>
      </c>
      <c r="E1077" s="5">
        <v>28</v>
      </c>
    </row>
    <row r="1078" spans="1:5" ht="10.5" hidden="1" customHeight="1" outlineLevel="2">
      <c r="A1078" s="8">
        <v>40026</v>
      </c>
      <c r="B1078" t="s">
        <v>208</v>
      </c>
      <c r="C1078" t="s">
        <v>209</v>
      </c>
      <c r="D1078" t="s">
        <v>0</v>
      </c>
      <c r="E1078" s="5">
        <v>13</v>
      </c>
    </row>
    <row r="1079" spans="1:5" ht="10.5" hidden="1" customHeight="1" outlineLevel="2">
      <c r="A1079" s="8">
        <v>40057</v>
      </c>
      <c r="B1079" t="s">
        <v>208</v>
      </c>
      <c r="C1079" t="s">
        <v>209</v>
      </c>
      <c r="D1079" t="s">
        <v>0</v>
      </c>
      <c r="E1079" s="5">
        <v>28</v>
      </c>
    </row>
    <row r="1080" spans="1:5" ht="10.5" customHeight="1" outlineLevel="1" collapsed="1">
      <c r="A1080" s="8"/>
      <c r="B1080" s="10" t="s">
        <v>311</v>
      </c>
      <c r="E1080" s="5">
        <f>SUBTOTAL(9,E1071:E1079)</f>
        <v>246</v>
      </c>
    </row>
    <row r="1081" spans="1:5" ht="10.5" hidden="1" customHeight="1" outlineLevel="2">
      <c r="A1081" s="8">
        <v>39814</v>
      </c>
      <c r="B1081" t="s">
        <v>212</v>
      </c>
      <c r="C1081" t="s">
        <v>213</v>
      </c>
      <c r="D1081" t="s">
        <v>0</v>
      </c>
      <c r="E1081" s="5">
        <v>148</v>
      </c>
    </row>
    <row r="1082" spans="1:5" ht="10.5" hidden="1" customHeight="1" outlineLevel="2">
      <c r="A1082" s="8">
        <v>39845</v>
      </c>
      <c r="B1082" t="s">
        <v>212</v>
      </c>
      <c r="C1082" t="s">
        <v>213</v>
      </c>
      <c r="D1082" t="s">
        <v>0</v>
      </c>
      <c r="E1082" s="5">
        <v>108</v>
      </c>
    </row>
    <row r="1083" spans="1:5" ht="10.5" hidden="1" customHeight="1" outlineLevel="2">
      <c r="A1083" s="8">
        <v>39873</v>
      </c>
      <c r="B1083" t="s">
        <v>212</v>
      </c>
      <c r="C1083" t="s">
        <v>213</v>
      </c>
      <c r="D1083" t="s">
        <v>0</v>
      </c>
      <c r="E1083" s="5">
        <v>129</v>
      </c>
    </row>
    <row r="1084" spans="1:5" ht="10.5" hidden="1" customHeight="1" outlineLevel="2">
      <c r="A1084" s="8">
        <v>39904</v>
      </c>
      <c r="B1084" t="s">
        <v>212</v>
      </c>
      <c r="C1084" t="s">
        <v>213</v>
      </c>
      <c r="D1084" t="s">
        <v>0</v>
      </c>
      <c r="E1084" s="5">
        <v>86</v>
      </c>
    </row>
    <row r="1085" spans="1:5" ht="10.5" hidden="1" customHeight="1" outlineLevel="2">
      <c r="A1085" s="8">
        <v>39934</v>
      </c>
      <c r="B1085" t="s">
        <v>212</v>
      </c>
      <c r="C1085" t="s">
        <v>213</v>
      </c>
      <c r="D1085" t="s">
        <v>0</v>
      </c>
      <c r="E1085" s="5">
        <v>134</v>
      </c>
    </row>
    <row r="1086" spans="1:5" ht="10.5" hidden="1" customHeight="1" outlineLevel="2">
      <c r="A1086" s="8">
        <v>39965</v>
      </c>
      <c r="B1086" t="s">
        <v>212</v>
      </c>
      <c r="C1086" t="s">
        <v>213</v>
      </c>
      <c r="D1086" t="s">
        <v>0</v>
      </c>
      <c r="E1086" s="5">
        <v>162</v>
      </c>
    </row>
    <row r="1087" spans="1:5" ht="10.5" hidden="1" customHeight="1" outlineLevel="2">
      <c r="A1087" s="8">
        <v>39995</v>
      </c>
      <c r="B1087" t="s">
        <v>212</v>
      </c>
      <c r="C1087" t="s">
        <v>213</v>
      </c>
      <c r="D1087" t="s">
        <v>0</v>
      </c>
      <c r="E1087" s="5">
        <v>86</v>
      </c>
    </row>
    <row r="1088" spans="1:5" ht="10.5" hidden="1" customHeight="1" outlineLevel="2">
      <c r="A1088" s="8">
        <v>40026</v>
      </c>
      <c r="B1088" t="s">
        <v>212</v>
      </c>
      <c r="C1088" t="s">
        <v>213</v>
      </c>
      <c r="D1088" t="s">
        <v>0</v>
      </c>
      <c r="E1088" s="5">
        <v>134</v>
      </c>
    </row>
    <row r="1089" spans="1:5" ht="10.5" hidden="1" customHeight="1" outlineLevel="2">
      <c r="A1089" s="8">
        <v>40057</v>
      </c>
      <c r="B1089" t="s">
        <v>212</v>
      </c>
      <c r="C1089" t="s">
        <v>213</v>
      </c>
      <c r="D1089" t="s">
        <v>0</v>
      </c>
      <c r="E1089" s="5">
        <v>149</v>
      </c>
    </row>
    <row r="1090" spans="1:5" ht="10.5" customHeight="1" outlineLevel="1" collapsed="1">
      <c r="A1090" s="8"/>
      <c r="B1090" s="10" t="s">
        <v>312</v>
      </c>
      <c r="E1090" s="5">
        <f>SUBTOTAL(9,E1081:E1089)</f>
        <v>1136</v>
      </c>
    </row>
    <row r="1091" spans="1:5" ht="10.5" hidden="1" customHeight="1" outlineLevel="2">
      <c r="A1091" s="8">
        <v>39814</v>
      </c>
      <c r="B1091" t="s">
        <v>236</v>
      </c>
      <c r="C1091" t="s">
        <v>237</v>
      </c>
      <c r="D1091" t="s">
        <v>0</v>
      </c>
      <c r="E1091" s="5">
        <v>9</v>
      </c>
    </row>
    <row r="1092" spans="1:5" ht="10.5" hidden="1" customHeight="1" outlineLevel="2">
      <c r="A1092" s="8">
        <v>39845</v>
      </c>
      <c r="B1092" t="s">
        <v>236</v>
      </c>
      <c r="C1092" t="s">
        <v>237</v>
      </c>
      <c r="D1092" t="s">
        <v>0</v>
      </c>
      <c r="E1092" s="5">
        <v>10</v>
      </c>
    </row>
    <row r="1093" spans="1:5" ht="10.5" hidden="1" customHeight="1" outlineLevel="2">
      <c r="A1093" s="8">
        <v>39873</v>
      </c>
      <c r="B1093" t="s">
        <v>236</v>
      </c>
      <c r="C1093" t="s">
        <v>237</v>
      </c>
      <c r="D1093" t="s">
        <v>0</v>
      </c>
      <c r="E1093" s="5">
        <v>4</v>
      </c>
    </row>
    <row r="1094" spans="1:5" ht="10.5" hidden="1" customHeight="1" outlineLevel="2">
      <c r="A1094" s="8">
        <v>39904</v>
      </c>
      <c r="B1094" t="s">
        <v>236</v>
      </c>
      <c r="C1094" t="s">
        <v>237</v>
      </c>
      <c r="D1094" t="s">
        <v>0</v>
      </c>
      <c r="E1094" s="5">
        <v>39</v>
      </c>
    </row>
    <row r="1095" spans="1:5" ht="10.5" hidden="1" customHeight="1" outlineLevel="2">
      <c r="A1095" s="8">
        <v>39934</v>
      </c>
      <c r="B1095" t="s">
        <v>236</v>
      </c>
      <c r="C1095" t="s">
        <v>237</v>
      </c>
      <c r="D1095" t="s">
        <v>0</v>
      </c>
      <c r="E1095" s="5">
        <v>5</v>
      </c>
    </row>
    <row r="1096" spans="1:5" ht="10.5" hidden="1" customHeight="1" outlineLevel="2">
      <c r="A1096" s="8">
        <v>39965</v>
      </c>
      <c r="B1096" t="s">
        <v>236</v>
      </c>
      <c r="C1096" t="s">
        <v>237</v>
      </c>
      <c r="D1096" t="s">
        <v>0</v>
      </c>
      <c r="E1096" s="5">
        <v>31</v>
      </c>
    </row>
    <row r="1097" spans="1:5" ht="10.5" hidden="1" customHeight="1" outlineLevel="2">
      <c r="A1097" s="8">
        <v>39995</v>
      </c>
      <c r="B1097" t="s">
        <v>236</v>
      </c>
      <c r="C1097" t="s">
        <v>237</v>
      </c>
      <c r="D1097" t="s">
        <v>0</v>
      </c>
      <c r="E1097" s="5">
        <v>12</v>
      </c>
    </row>
    <row r="1098" spans="1:5" ht="10.5" hidden="1" customHeight="1" outlineLevel="2">
      <c r="A1098" s="8">
        <v>40026</v>
      </c>
      <c r="B1098" t="s">
        <v>236</v>
      </c>
      <c r="C1098" t="s">
        <v>237</v>
      </c>
      <c r="D1098" t="s">
        <v>0</v>
      </c>
      <c r="E1098" s="5">
        <v>11</v>
      </c>
    </row>
    <row r="1099" spans="1:5" ht="10.5" hidden="1" customHeight="1" outlineLevel="2">
      <c r="A1099" s="8">
        <v>40057</v>
      </c>
      <c r="B1099" t="s">
        <v>236</v>
      </c>
      <c r="C1099" t="s">
        <v>237</v>
      </c>
      <c r="D1099" t="s">
        <v>0</v>
      </c>
      <c r="E1099" s="5">
        <v>16</v>
      </c>
    </row>
    <row r="1100" spans="1:5" ht="10.5" customHeight="1" outlineLevel="1" collapsed="1">
      <c r="A1100" s="8"/>
      <c r="B1100" s="10" t="s">
        <v>313</v>
      </c>
      <c r="E1100" s="5">
        <f>SUBTOTAL(9,E1091:E1099)</f>
        <v>137</v>
      </c>
    </row>
    <row r="1101" spans="1:5" ht="10.5" hidden="1" customHeight="1" outlineLevel="2">
      <c r="A1101" s="8">
        <v>39814</v>
      </c>
      <c r="B1101" t="s">
        <v>210</v>
      </c>
      <c r="C1101" t="s">
        <v>211</v>
      </c>
      <c r="D1101" t="s">
        <v>0</v>
      </c>
      <c r="E1101" s="5">
        <v>11</v>
      </c>
    </row>
    <row r="1102" spans="1:5" ht="10.5" hidden="1" customHeight="1" outlineLevel="2">
      <c r="A1102" s="8">
        <v>39845</v>
      </c>
      <c r="B1102" t="s">
        <v>210</v>
      </c>
      <c r="C1102" t="s">
        <v>211</v>
      </c>
      <c r="D1102" t="s">
        <v>0</v>
      </c>
      <c r="E1102" s="5">
        <v>3</v>
      </c>
    </row>
    <row r="1103" spans="1:5" ht="10.5" hidden="1" customHeight="1" outlineLevel="2">
      <c r="A1103" s="8">
        <v>39873</v>
      </c>
      <c r="B1103" t="s">
        <v>210</v>
      </c>
      <c r="C1103" t="s">
        <v>211</v>
      </c>
      <c r="D1103" t="s">
        <v>0</v>
      </c>
      <c r="E1103" s="5">
        <v>9</v>
      </c>
    </row>
    <row r="1104" spans="1:5" ht="10.5" hidden="1" customHeight="1" outlineLevel="2">
      <c r="A1104" s="8">
        <v>39904</v>
      </c>
      <c r="B1104" t="s">
        <v>210</v>
      </c>
      <c r="C1104" t="s">
        <v>211</v>
      </c>
      <c r="D1104" t="s">
        <v>0</v>
      </c>
      <c r="E1104" s="5">
        <v>9</v>
      </c>
    </row>
    <row r="1105" spans="1:5" ht="10.5" hidden="1" customHeight="1" outlineLevel="2">
      <c r="A1105" s="8">
        <v>39934</v>
      </c>
      <c r="B1105" t="s">
        <v>210</v>
      </c>
      <c r="C1105" t="s">
        <v>211</v>
      </c>
      <c r="D1105" t="s">
        <v>0</v>
      </c>
      <c r="E1105" s="5">
        <v>5</v>
      </c>
    </row>
    <row r="1106" spans="1:5" ht="10.5" hidden="1" customHeight="1" outlineLevel="2">
      <c r="A1106" s="8">
        <v>39965</v>
      </c>
      <c r="B1106" t="s">
        <v>210</v>
      </c>
      <c r="C1106" t="s">
        <v>211</v>
      </c>
      <c r="D1106" t="s">
        <v>0</v>
      </c>
      <c r="E1106" s="5">
        <v>10</v>
      </c>
    </row>
    <row r="1107" spans="1:5" ht="10.5" hidden="1" customHeight="1" outlineLevel="2">
      <c r="A1107" s="8">
        <v>39995</v>
      </c>
      <c r="B1107" t="s">
        <v>210</v>
      </c>
      <c r="C1107" t="s">
        <v>211</v>
      </c>
      <c r="D1107" t="s">
        <v>0</v>
      </c>
      <c r="E1107" s="5">
        <v>12</v>
      </c>
    </row>
    <row r="1108" spans="1:5" ht="10.5" hidden="1" customHeight="1" outlineLevel="2">
      <c r="A1108" s="8">
        <v>40026</v>
      </c>
      <c r="B1108" t="s">
        <v>210</v>
      </c>
      <c r="C1108" t="s">
        <v>211</v>
      </c>
      <c r="D1108" t="s">
        <v>0</v>
      </c>
      <c r="E1108" s="5">
        <v>15</v>
      </c>
    </row>
    <row r="1109" spans="1:5" ht="10.5" hidden="1" customHeight="1" outlineLevel="2">
      <c r="A1109" s="8">
        <v>40057</v>
      </c>
      <c r="B1109" t="s">
        <v>210</v>
      </c>
      <c r="C1109" t="s">
        <v>211</v>
      </c>
      <c r="D1109" t="s">
        <v>0</v>
      </c>
      <c r="E1109" s="5">
        <v>6</v>
      </c>
    </row>
    <row r="1110" spans="1:5" ht="10.5" customHeight="1" outlineLevel="1" collapsed="1">
      <c r="A1110" s="8"/>
      <c r="B1110" s="10" t="s">
        <v>314</v>
      </c>
      <c r="E1110" s="5">
        <f>SUBTOTAL(9,E1101:E1109)</f>
        <v>80</v>
      </c>
    </row>
    <row r="1111" spans="1:5" ht="10.5" hidden="1" customHeight="1" outlineLevel="2">
      <c r="A1111" s="8">
        <v>39934</v>
      </c>
      <c r="B1111" t="s">
        <v>261</v>
      </c>
      <c r="C1111" t="s">
        <v>260</v>
      </c>
      <c r="D1111" t="s">
        <v>0</v>
      </c>
      <c r="E1111" s="5">
        <v>0</v>
      </c>
    </row>
    <row r="1112" spans="1:5" ht="10.5" hidden="1" customHeight="1" outlineLevel="2">
      <c r="A1112" s="8">
        <v>39995</v>
      </c>
      <c r="B1112" t="s">
        <v>261</v>
      </c>
      <c r="C1112" t="s">
        <v>260</v>
      </c>
      <c r="D1112" t="s">
        <v>0</v>
      </c>
      <c r="E1112" s="5">
        <v>4</v>
      </c>
    </row>
    <row r="1113" spans="1:5" ht="10.5" hidden="1" customHeight="1" outlineLevel="2">
      <c r="A1113" s="8">
        <v>40026</v>
      </c>
      <c r="B1113" t="s">
        <v>261</v>
      </c>
      <c r="C1113" t="s">
        <v>260</v>
      </c>
      <c r="D1113" t="s">
        <v>0</v>
      </c>
      <c r="E1113" s="5">
        <v>26</v>
      </c>
    </row>
    <row r="1114" spans="1:5" ht="10.5" hidden="1" customHeight="1" outlineLevel="2">
      <c r="A1114" s="8">
        <v>40057</v>
      </c>
      <c r="B1114" t="s">
        <v>261</v>
      </c>
      <c r="C1114" t="s">
        <v>260</v>
      </c>
      <c r="D1114" t="s">
        <v>0</v>
      </c>
      <c r="E1114" s="5">
        <v>28</v>
      </c>
    </row>
    <row r="1115" spans="1:5" ht="10.5" customHeight="1" outlineLevel="1" collapsed="1">
      <c r="A1115" s="8"/>
      <c r="B1115" s="10" t="s">
        <v>430</v>
      </c>
      <c r="E1115" s="5">
        <f>SUBTOTAL(9,E1111:E1114)</f>
        <v>58</v>
      </c>
    </row>
    <row r="1116" spans="1:5" ht="10.5" hidden="1" customHeight="1" outlineLevel="2">
      <c r="A1116" s="8">
        <v>40057</v>
      </c>
      <c r="B1116" t="s">
        <v>287</v>
      </c>
      <c r="C1116" t="s">
        <v>286</v>
      </c>
      <c r="D1116" t="s">
        <v>0</v>
      </c>
      <c r="E1116" s="5">
        <v>12</v>
      </c>
    </row>
    <row r="1117" spans="1:5" ht="10.5" customHeight="1" outlineLevel="1" collapsed="1">
      <c r="A1117" s="8"/>
      <c r="B1117" s="10" t="s">
        <v>431</v>
      </c>
      <c r="E1117" s="5">
        <f>SUBTOTAL(9,E1116:E1116)</f>
        <v>12</v>
      </c>
    </row>
    <row r="1118" spans="1:5" ht="10.5" hidden="1" customHeight="1" outlineLevel="2">
      <c r="A1118" s="8">
        <v>39814</v>
      </c>
      <c r="B1118" t="s">
        <v>242</v>
      </c>
      <c r="C1118" t="s">
        <v>243</v>
      </c>
      <c r="D1118" t="s">
        <v>0</v>
      </c>
      <c r="E1118" s="5">
        <v>14</v>
      </c>
    </row>
    <row r="1119" spans="1:5" ht="10.5" hidden="1" customHeight="1" outlineLevel="2">
      <c r="A1119" s="8">
        <v>39845</v>
      </c>
      <c r="B1119" t="s">
        <v>242</v>
      </c>
      <c r="C1119" t="s">
        <v>243</v>
      </c>
      <c r="D1119" t="s">
        <v>0</v>
      </c>
      <c r="E1119" s="5">
        <v>5</v>
      </c>
    </row>
    <row r="1120" spans="1:5" ht="10.5" hidden="1" customHeight="1" outlineLevel="2">
      <c r="A1120" s="8">
        <v>39873</v>
      </c>
      <c r="B1120" t="s">
        <v>242</v>
      </c>
      <c r="C1120" t="s">
        <v>243</v>
      </c>
      <c r="D1120" t="s">
        <v>0</v>
      </c>
      <c r="E1120" s="5">
        <v>4</v>
      </c>
    </row>
    <row r="1121" spans="1:5" ht="10.5" hidden="1" customHeight="1" outlineLevel="2">
      <c r="A1121" s="8">
        <v>39904</v>
      </c>
      <c r="B1121" t="s">
        <v>242</v>
      </c>
      <c r="C1121" t="s">
        <v>243</v>
      </c>
      <c r="D1121" t="s">
        <v>0</v>
      </c>
      <c r="E1121" s="5">
        <v>2</v>
      </c>
    </row>
    <row r="1122" spans="1:5" ht="10.5" hidden="1" customHeight="1" outlineLevel="2">
      <c r="A1122" s="8">
        <v>39934</v>
      </c>
      <c r="B1122" t="s">
        <v>242</v>
      </c>
      <c r="C1122" t="s">
        <v>243</v>
      </c>
      <c r="D1122" t="s">
        <v>0</v>
      </c>
      <c r="E1122" s="5">
        <v>3</v>
      </c>
    </row>
    <row r="1123" spans="1:5" ht="10.5" hidden="1" customHeight="1" outlineLevel="2">
      <c r="A1123" s="8">
        <v>39965</v>
      </c>
      <c r="B1123" t="s">
        <v>242</v>
      </c>
      <c r="C1123" t="s">
        <v>243</v>
      </c>
      <c r="D1123" t="s">
        <v>0</v>
      </c>
      <c r="E1123" s="5">
        <v>2</v>
      </c>
    </row>
    <row r="1124" spans="1:5" ht="10.5" hidden="1" customHeight="1" outlineLevel="2">
      <c r="A1124" s="8">
        <v>39995</v>
      </c>
      <c r="B1124" t="s">
        <v>242</v>
      </c>
      <c r="C1124" t="s">
        <v>243</v>
      </c>
      <c r="D1124" t="s">
        <v>0</v>
      </c>
      <c r="E1124" s="5">
        <v>4</v>
      </c>
    </row>
    <row r="1125" spans="1:5" ht="10.5" hidden="1" customHeight="1" outlineLevel="2">
      <c r="A1125" s="8">
        <v>40026</v>
      </c>
      <c r="B1125" t="s">
        <v>242</v>
      </c>
      <c r="C1125" t="s">
        <v>243</v>
      </c>
      <c r="D1125" t="s">
        <v>0</v>
      </c>
      <c r="E1125" s="5">
        <v>6</v>
      </c>
    </row>
    <row r="1126" spans="1:5" ht="10.5" customHeight="1" outlineLevel="1" collapsed="1">
      <c r="A1126" s="8"/>
      <c r="B1126" s="10" t="s">
        <v>315</v>
      </c>
      <c r="E1126" s="5">
        <f>SUBTOTAL(9,E1118:E1125)</f>
        <v>40</v>
      </c>
    </row>
    <row r="1127" spans="1:5" ht="10.5" hidden="1" customHeight="1" outlineLevel="2">
      <c r="A1127" s="8">
        <v>39845</v>
      </c>
      <c r="B1127" t="s">
        <v>244</v>
      </c>
      <c r="C1127" t="s">
        <v>245</v>
      </c>
      <c r="D1127" t="s">
        <v>0</v>
      </c>
      <c r="E1127" s="5">
        <v>0</v>
      </c>
    </row>
    <row r="1128" spans="1:5" ht="10.5" hidden="1" customHeight="1" outlineLevel="2">
      <c r="A1128" s="8">
        <v>39934</v>
      </c>
      <c r="B1128" t="s">
        <v>244</v>
      </c>
      <c r="C1128" t="s">
        <v>245</v>
      </c>
      <c r="D1128" t="s">
        <v>0</v>
      </c>
      <c r="E1128" s="5">
        <v>1</v>
      </c>
    </row>
    <row r="1129" spans="1:5" ht="10.5" customHeight="1" outlineLevel="1" collapsed="1">
      <c r="A1129" s="8"/>
      <c r="B1129" s="10" t="s">
        <v>316</v>
      </c>
      <c r="E1129" s="5">
        <f>SUBTOTAL(9,E1127:E1128)</f>
        <v>1</v>
      </c>
    </row>
    <row r="1130" spans="1:5" ht="10.5" hidden="1" customHeight="1" outlineLevel="2">
      <c r="A1130" s="8">
        <v>39814</v>
      </c>
      <c r="B1130" t="s">
        <v>38</v>
      </c>
      <c r="C1130" t="s">
        <v>39</v>
      </c>
      <c r="D1130" t="s">
        <v>0</v>
      </c>
      <c r="E1130" s="5">
        <v>10</v>
      </c>
    </row>
    <row r="1131" spans="1:5" ht="10.5" hidden="1" customHeight="1" outlineLevel="2">
      <c r="A1131" s="8">
        <v>40026</v>
      </c>
      <c r="B1131" t="s">
        <v>38</v>
      </c>
      <c r="C1131" t="s">
        <v>39</v>
      </c>
      <c r="D1131" t="s">
        <v>0</v>
      </c>
      <c r="E1131" s="5">
        <v>0</v>
      </c>
    </row>
    <row r="1132" spans="1:5" ht="10.5" customHeight="1" outlineLevel="1" collapsed="1">
      <c r="A1132" s="8"/>
      <c r="B1132" s="10" t="s">
        <v>322</v>
      </c>
      <c r="E1132" s="5">
        <f>SUBTOTAL(9,E1130:E1131)</f>
        <v>10</v>
      </c>
    </row>
    <row r="1133" spans="1:5" ht="10.5" hidden="1" customHeight="1" outlineLevel="2">
      <c r="A1133" s="8">
        <v>39814</v>
      </c>
      <c r="B1133" t="s">
        <v>90</v>
      </c>
      <c r="C1133" t="s">
        <v>91</v>
      </c>
      <c r="D1133" t="s">
        <v>0</v>
      </c>
      <c r="E1133" s="5">
        <v>43</v>
      </c>
    </row>
    <row r="1134" spans="1:5" ht="10.5" hidden="1" customHeight="1" outlineLevel="2">
      <c r="A1134" s="8">
        <v>39845</v>
      </c>
      <c r="B1134" t="s">
        <v>90</v>
      </c>
      <c r="C1134" t="s">
        <v>91</v>
      </c>
      <c r="D1134" t="s">
        <v>0</v>
      </c>
      <c r="E1134" s="5">
        <v>44</v>
      </c>
    </row>
    <row r="1135" spans="1:5" ht="10.5" hidden="1" customHeight="1" outlineLevel="2">
      <c r="A1135" s="8">
        <v>39873</v>
      </c>
      <c r="B1135" t="s">
        <v>90</v>
      </c>
      <c r="C1135" t="s">
        <v>91</v>
      </c>
      <c r="D1135" t="s">
        <v>0</v>
      </c>
      <c r="E1135" s="5">
        <v>35</v>
      </c>
    </row>
    <row r="1136" spans="1:5" ht="10.5" hidden="1" customHeight="1" outlineLevel="2">
      <c r="A1136" s="8">
        <v>39904</v>
      </c>
      <c r="B1136" t="s">
        <v>90</v>
      </c>
      <c r="C1136" t="s">
        <v>91</v>
      </c>
      <c r="D1136" t="s">
        <v>0</v>
      </c>
      <c r="E1136" s="5">
        <v>29</v>
      </c>
    </row>
    <row r="1137" spans="1:5" ht="10.5" hidden="1" customHeight="1" outlineLevel="2">
      <c r="A1137" s="8">
        <v>39934</v>
      </c>
      <c r="B1137" t="s">
        <v>90</v>
      </c>
      <c r="C1137" t="s">
        <v>91</v>
      </c>
      <c r="D1137" t="s">
        <v>0</v>
      </c>
      <c r="E1137" s="5">
        <v>40</v>
      </c>
    </row>
    <row r="1138" spans="1:5" ht="10.5" hidden="1" customHeight="1" outlineLevel="2">
      <c r="A1138" s="8">
        <v>39965</v>
      </c>
      <c r="B1138" t="s">
        <v>90</v>
      </c>
      <c r="C1138" t="s">
        <v>91</v>
      </c>
      <c r="D1138" t="s">
        <v>0</v>
      </c>
      <c r="E1138" s="5">
        <v>70</v>
      </c>
    </row>
    <row r="1139" spans="1:5" ht="10.5" hidden="1" customHeight="1" outlineLevel="2">
      <c r="A1139" s="8">
        <v>39995</v>
      </c>
      <c r="B1139" t="s">
        <v>90</v>
      </c>
      <c r="C1139" t="s">
        <v>91</v>
      </c>
      <c r="D1139" t="s">
        <v>0</v>
      </c>
      <c r="E1139" s="5">
        <v>19</v>
      </c>
    </row>
    <row r="1140" spans="1:5" ht="10.5" hidden="1" customHeight="1" outlineLevel="2">
      <c r="A1140" s="8">
        <v>40026</v>
      </c>
      <c r="B1140" t="s">
        <v>90</v>
      </c>
      <c r="C1140" t="s">
        <v>91</v>
      </c>
      <c r="D1140" t="s">
        <v>0</v>
      </c>
      <c r="E1140" s="5">
        <v>49</v>
      </c>
    </row>
    <row r="1141" spans="1:5" ht="10.5" hidden="1" customHeight="1" outlineLevel="2">
      <c r="A1141" s="8">
        <v>40057</v>
      </c>
      <c r="B1141" t="s">
        <v>90</v>
      </c>
      <c r="C1141" t="s">
        <v>91</v>
      </c>
      <c r="D1141" t="s">
        <v>0</v>
      </c>
      <c r="E1141" s="5">
        <v>80</v>
      </c>
    </row>
    <row r="1142" spans="1:5" ht="10.5" customHeight="1" outlineLevel="1" collapsed="1">
      <c r="A1142" s="8"/>
      <c r="B1142" s="10" t="s">
        <v>323</v>
      </c>
      <c r="E1142" s="5">
        <f>SUBTOTAL(9,E1133:E1141)</f>
        <v>409</v>
      </c>
    </row>
    <row r="1143" spans="1:5" ht="10.5" hidden="1" customHeight="1" outlineLevel="2">
      <c r="A1143" s="8">
        <v>39814</v>
      </c>
      <c r="B1143" t="s">
        <v>92</v>
      </c>
      <c r="C1143" t="s">
        <v>93</v>
      </c>
      <c r="D1143" t="s">
        <v>0</v>
      </c>
      <c r="E1143" s="5">
        <v>32</v>
      </c>
    </row>
    <row r="1144" spans="1:5" ht="10.5" hidden="1" customHeight="1" outlineLevel="2">
      <c r="A1144" s="8">
        <v>39845</v>
      </c>
      <c r="B1144" t="s">
        <v>92</v>
      </c>
      <c r="C1144" t="s">
        <v>93</v>
      </c>
      <c r="D1144" t="s">
        <v>0</v>
      </c>
      <c r="E1144" s="5">
        <v>19</v>
      </c>
    </row>
    <row r="1145" spans="1:5" ht="10.5" hidden="1" customHeight="1" outlineLevel="2">
      <c r="A1145" s="8">
        <v>39873</v>
      </c>
      <c r="B1145" t="s">
        <v>92</v>
      </c>
      <c r="C1145" t="s">
        <v>93</v>
      </c>
      <c r="D1145" t="s">
        <v>0</v>
      </c>
      <c r="E1145" s="5">
        <v>27</v>
      </c>
    </row>
    <row r="1146" spans="1:5" ht="10.5" hidden="1" customHeight="1" outlineLevel="2">
      <c r="A1146" s="8">
        <v>39904</v>
      </c>
      <c r="B1146" t="s">
        <v>92</v>
      </c>
      <c r="C1146" t="s">
        <v>93</v>
      </c>
      <c r="D1146" t="s">
        <v>0</v>
      </c>
      <c r="E1146" s="5">
        <v>20</v>
      </c>
    </row>
    <row r="1147" spans="1:5" ht="10.5" hidden="1" customHeight="1" outlineLevel="2">
      <c r="A1147" s="8">
        <v>39934</v>
      </c>
      <c r="B1147" t="s">
        <v>92</v>
      </c>
      <c r="C1147" t="s">
        <v>93</v>
      </c>
      <c r="D1147" t="s">
        <v>0</v>
      </c>
      <c r="E1147" s="5">
        <v>10</v>
      </c>
    </row>
    <row r="1148" spans="1:5" ht="10.5" hidden="1" customHeight="1" outlineLevel="2">
      <c r="A1148" s="8">
        <v>39965</v>
      </c>
      <c r="B1148" t="s">
        <v>92</v>
      </c>
      <c r="C1148" t="s">
        <v>93</v>
      </c>
      <c r="D1148" t="s">
        <v>0</v>
      </c>
      <c r="E1148" s="5">
        <v>14</v>
      </c>
    </row>
    <row r="1149" spans="1:5" ht="10.5" hidden="1" customHeight="1" outlineLevel="2">
      <c r="A1149" s="8">
        <v>39995</v>
      </c>
      <c r="B1149" t="s">
        <v>92</v>
      </c>
      <c r="C1149" t="s">
        <v>93</v>
      </c>
      <c r="D1149" t="s">
        <v>0</v>
      </c>
      <c r="E1149" s="5">
        <v>10</v>
      </c>
    </row>
    <row r="1150" spans="1:5" ht="10.5" hidden="1" customHeight="1" outlineLevel="2">
      <c r="A1150" s="8">
        <v>40026</v>
      </c>
      <c r="B1150" t="s">
        <v>92</v>
      </c>
      <c r="C1150" t="s">
        <v>93</v>
      </c>
      <c r="D1150" t="s">
        <v>0</v>
      </c>
      <c r="E1150" s="5">
        <v>30</v>
      </c>
    </row>
    <row r="1151" spans="1:5" ht="10.5" hidden="1" customHeight="1" outlineLevel="2">
      <c r="A1151" s="8">
        <v>40057</v>
      </c>
      <c r="B1151" t="s">
        <v>92</v>
      </c>
      <c r="C1151" t="s">
        <v>93</v>
      </c>
      <c r="D1151" t="s">
        <v>0</v>
      </c>
      <c r="E1151" s="5">
        <v>24</v>
      </c>
    </row>
    <row r="1152" spans="1:5" ht="10.5" customHeight="1" outlineLevel="1" collapsed="1">
      <c r="A1152" s="8"/>
      <c r="B1152" s="10" t="s">
        <v>324</v>
      </c>
      <c r="E1152" s="5">
        <f>SUBTOTAL(9,E1143:E1151)</f>
        <v>186</v>
      </c>
    </row>
    <row r="1153" spans="1:5" ht="10.5" hidden="1" customHeight="1" outlineLevel="2">
      <c r="A1153" s="8">
        <v>39814</v>
      </c>
      <c r="B1153" t="s">
        <v>134</v>
      </c>
      <c r="C1153" t="s">
        <v>135</v>
      </c>
      <c r="D1153" t="s">
        <v>0</v>
      </c>
      <c r="E1153" s="5">
        <v>6</v>
      </c>
    </row>
    <row r="1154" spans="1:5" ht="10.5" hidden="1" customHeight="1" outlineLevel="2">
      <c r="A1154" s="8">
        <v>39845</v>
      </c>
      <c r="B1154" t="s">
        <v>134</v>
      </c>
      <c r="C1154" t="s">
        <v>135</v>
      </c>
      <c r="D1154" t="s">
        <v>0</v>
      </c>
      <c r="E1154" s="5">
        <v>9</v>
      </c>
    </row>
    <row r="1155" spans="1:5" ht="10.5" hidden="1" customHeight="1" outlineLevel="2">
      <c r="A1155" s="8">
        <v>39873</v>
      </c>
      <c r="B1155" t="s">
        <v>134</v>
      </c>
      <c r="C1155" t="s">
        <v>135</v>
      </c>
      <c r="D1155" t="s">
        <v>0</v>
      </c>
      <c r="E1155" s="5">
        <v>17</v>
      </c>
    </row>
    <row r="1156" spans="1:5" ht="10.5" hidden="1" customHeight="1" outlineLevel="2">
      <c r="A1156" s="8">
        <v>39904</v>
      </c>
      <c r="B1156" t="s">
        <v>134</v>
      </c>
      <c r="C1156" t="s">
        <v>135</v>
      </c>
      <c r="D1156" t="s">
        <v>0</v>
      </c>
      <c r="E1156" s="5">
        <v>385</v>
      </c>
    </row>
    <row r="1157" spans="1:5" ht="10.5" hidden="1" customHeight="1" outlineLevel="2">
      <c r="A1157" s="8">
        <v>39934</v>
      </c>
      <c r="B1157" t="s">
        <v>134</v>
      </c>
      <c r="C1157" t="s">
        <v>135</v>
      </c>
      <c r="D1157" t="s">
        <v>0</v>
      </c>
      <c r="E1157" s="5">
        <v>247</v>
      </c>
    </row>
    <row r="1158" spans="1:5" ht="10.5" hidden="1" customHeight="1" outlineLevel="2">
      <c r="A1158" s="8">
        <v>39965</v>
      </c>
      <c r="B1158" t="s">
        <v>134</v>
      </c>
      <c r="C1158" t="s">
        <v>135</v>
      </c>
      <c r="D1158" t="s">
        <v>0</v>
      </c>
      <c r="E1158" s="5">
        <v>97</v>
      </c>
    </row>
    <row r="1159" spans="1:5" ht="10.5" hidden="1" customHeight="1" outlineLevel="2">
      <c r="A1159" s="8">
        <v>39995</v>
      </c>
      <c r="B1159" t="s">
        <v>134</v>
      </c>
      <c r="C1159" t="s">
        <v>135</v>
      </c>
      <c r="D1159" t="s">
        <v>0</v>
      </c>
      <c r="E1159" s="5">
        <v>73</v>
      </c>
    </row>
    <row r="1160" spans="1:5" ht="10.5" hidden="1" customHeight="1" outlineLevel="2">
      <c r="A1160" s="8">
        <v>40026</v>
      </c>
      <c r="B1160" t="s">
        <v>134</v>
      </c>
      <c r="C1160" t="s">
        <v>135</v>
      </c>
      <c r="D1160" t="s">
        <v>0</v>
      </c>
      <c r="E1160" s="5">
        <v>114</v>
      </c>
    </row>
    <row r="1161" spans="1:5" ht="10.5" hidden="1" customHeight="1" outlineLevel="2">
      <c r="A1161" s="8">
        <v>40057</v>
      </c>
      <c r="B1161" t="s">
        <v>134</v>
      </c>
      <c r="C1161" t="s">
        <v>135</v>
      </c>
      <c r="D1161" t="s">
        <v>0</v>
      </c>
      <c r="E1161" s="5">
        <v>89</v>
      </c>
    </row>
    <row r="1162" spans="1:5" ht="10.5" customHeight="1" outlineLevel="1" collapsed="1">
      <c r="A1162" s="8"/>
      <c r="B1162" s="10" t="s">
        <v>325</v>
      </c>
      <c r="E1162" s="5">
        <f>SUBTOTAL(9,E1153:E1161)</f>
        <v>1037</v>
      </c>
    </row>
    <row r="1163" spans="1:5" ht="10.5" hidden="1" customHeight="1" outlineLevel="2">
      <c r="A1163" s="8">
        <v>39814</v>
      </c>
      <c r="B1163" t="s">
        <v>136</v>
      </c>
      <c r="C1163" t="s">
        <v>137</v>
      </c>
      <c r="D1163" t="s">
        <v>0</v>
      </c>
      <c r="E1163" s="5">
        <v>3</v>
      </c>
    </row>
    <row r="1164" spans="1:5" ht="10.5" hidden="1" customHeight="1" outlineLevel="2">
      <c r="A1164" s="8">
        <v>39845</v>
      </c>
      <c r="B1164" t="s">
        <v>136</v>
      </c>
      <c r="C1164" t="s">
        <v>137</v>
      </c>
      <c r="D1164" t="s">
        <v>0</v>
      </c>
      <c r="E1164" s="5">
        <v>26</v>
      </c>
    </row>
    <row r="1165" spans="1:5" ht="10.5" hidden="1" customHeight="1" outlineLevel="2">
      <c r="A1165" s="8">
        <v>39873</v>
      </c>
      <c r="B1165" t="s">
        <v>136</v>
      </c>
      <c r="C1165" t="s">
        <v>137</v>
      </c>
      <c r="D1165" t="s">
        <v>0</v>
      </c>
      <c r="E1165" s="5">
        <v>53</v>
      </c>
    </row>
    <row r="1166" spans="1:5" ht="10.5" hidden="1" customHeight="1" outlineLevel="2">
      <c r="A1166" s="8">
        <v>39904</v>
      </c>
      <c r="B1166" t="s">
        <v>136</v>
      </c>
      <c r="C1166" t="s">
        <v>137</v>
      </c>
      <c r="D1166" t="s">
        <v>0</v>
      </c>
      <c r="E1166" s="5">
        <v>165</v>
      </c>
    </row>
    <row r="1167" spans="1:5" ht="10.5" hidden="1" customHeight="1" outlineLevel="2">
      <c r="A1167" s="8">
        <v>39934</v>
      </c>
      <c r="B1167" t="s">
        <v>136</v>
      </c>
      <c r="C1167" t="s">
        <v>137</v>
      </c>
      <c r="D1167" t="s">
        <v>0</v>
      </c>
      <c r="E1167" s="5">
        <v>75</v>
      </c>
    </row>
    <row r="1168" spans="1:5" ht="10.5" hidden="1" customHeight="1" outlineLevel="2">
      <c r="A1168" s="8">
        <v>39965</v>
      </c>
      <c r="B1168" t="s">
        <v>136</v>
      </c>
      <c r="C1168" t="s">
        <v>137</v>
      </c>
      <c r="D1168" t="s">
        <v>0</v>
      </c>
      <c r="E1168" s="5">
        <v>61</v>
      </c>
    </row>
    <row r="1169" spans="1:5" ht="10.5" hidden="1" customHeight="1" outlineLevel="2">
      <c r="A1169" s="8">
        <v>39995</v>
      </c>
      <c r="B1169" t="s">
        <v>136</v>
      </c>
      <c r="C1169" t="s">
        <v>137</v>
      </c>
      <c r="D1169" t="s">
        <v>0</v>
      </c>
      <c r="E1169" s="5">
        <v>54</v>
      </c>
    </row>
    <row r="1170" spans="1:5" ht="10.5" hidden="1" customHeight="1" outlineLevel="2">
      <c r="A1170" s="8">
        <v>40026</v>
      </c>
      <c r="B1170" t="s">
        <v>136</v>
      </c>
      <c r="C1170" t="s">
        <v>137</v>
      </c>
      <c r="D1170" t="s">
        <v>0</v>
      </c>
      <c r="E1170" s="5">
        <v>59</v>
      </c>
    </row>
    <row r="1171" spans="1:5" ht="10.5" hidden="1" customHeight="1" outlineLevel="2">
      <c r="A1171" s="8">
        <v>40057</v>
      </c>
      <c r="B1171" t="s">
        <v>136</v>
      </c>
      <c r="C1171" t="s">
        <v>137</v>
      </c>
      <c r="D1171" t="s">
        <v>0</v>
      </c>
      <c r="E1171" s="5">
        <v>37</v>
      </c>
    </row>
    <row r="1172" spans="1:5" ht="10.5" customHeight="1" outlineLevel="1" collapsed="1">
      <c r="A1172" s="8"/>
      <c r="B1172" s="10" t="s">
        <v>326</v>
      </c>
      <c r="E1172" s="5">
        <f>SUBTOTAL(9,E1163:E1171)</f>
        <v>533</v>
      </c>
    </row>
    <row r="1173" spans="1:5" ht="10.5" hidden="1" customHeight="1" outlineLevel="2">
      <c r="A1173" s="8">
        <v>39814</v>
      </c>
      <c r="B1173" t="s">
        <v>138</v>
      </c>
      <c r="C1173" t="s">
        <v>139</v>
      </c>
      <c r="D1173" t="s">
        <v>0</v>
      </c>
      <c r="E1173" s="5">
        <v>3</v>
      </c>
    </row>
    <row r="1174" spans="1:5" ht="10.5" hidden="1" customHeight="1" outlineLevel="2">
      <c r="A1174" s="8">
        <v>39965</v>
      </c>
      <c r="B1174" t="s">
        <v>138</v>
      </c>
      <c r="C1174" t="s">
        <v>139</v>
      </c>
      <c r="D1174" t="s">
        <v>0</v>
      </c>
      <c r="E1174" s="5">
        <v>0</v>
      </c>
    </row>
    <row r="1175" spans="1:5" ht="10.5" customHeight="1" outlineLevel="1" collapsed="1">
      <c r="A1175" s="8"/>
      <c r="B1175" s="10" t="s">
        <v>327</v>
      </c>
      <c r="E1175" s="5">
        <f>SUBTOTAL(9,E1173:E1174)</f>
        <v>3</v>
      </c>
    </row>
    <row r="1176" spans="1:5" ht="10.5" hidden="1" customHeight="1" outlineLevel="2">
      <c r="A1176" s="8">
        <v>39814</v>
      </c>
      <c r="B1176" t="s">
        <v>118</v>
      </c>
      <c r="C1176" t="s">
        <v>119</v>
      </c>
      <c r="D1176" t="s">
        <v>0</v>
      </c>
      <c r="E1176" s="5">
        <v>0</v>
      </c>
    </row>
    <row r="1177" spans="1:5" ht="10.5" hidden="1" customHeight="1" outlineLevel="2">
      <c r="A1177" s="8">
        <v>39845</v>
      </c>
      <c r="B1177" t="s">
        <v>118</v>
      </c>
      <c r="C1177" t="s">
        <v>119</v>
      </c>
      <c r="D1177" t="s">
        <v>0</v>
      </c>
      <c r="E1177" s="5">
        <v>1</v>
      </c>
    </row>
    <row r="1178" spans="1:5" ht="10.5" hidden="1" customHeight="1" outlineLevel="2">
      <c r="A1178" s="8">
        <v>39873</v>
      </c>
      <c r="B1178" t="s">
        <v>118</v>
      </c>
      <c r="C1178" t="s">
        <v>119</v>
      </c>
      <c r="D1178" t="s">
        <v>0</v>
      </c>
      <c r="E1178" s="5">
        <v>4</v>
      </c>
    </row>
    <row r="1179" spans="1:5" ht="10.5" hidden="1" customHeight="1" outlineLevel="2">
      <c r="A1179" s="8">
        <v>39904</v>
      </c>
      <c r="B1179" t="s">
        <v>118</v>
      </c>
      <c r="C1179" t="s">
        <v>119</v>
      </c>
      <c r="D1179" t="s">
        <v>0</v>
      </c>
      <c r="E1179" s="5">
        <v>4</v>
      </c>
    </row>
    <row r="1180" spans="1:5" ht="10.5" hidden="1" customHeight="1" outlineLevel="2">
      <c r="A1180" s="8">
        <v>39934</v>
      </c>
      <c r="B1180" t="s">
        <v>118</v>
      </c>
      <c r="C1180" t="s">
        <v>119</v>
      </c>
      <c r="D1180" t="s">
        <v>0</v>
      </c>
      <c r="E1180" s="5">
        <v>21</v>
      </c>
    </row>
    <row r="1181" spans="1:5" ht="10.5" hidden="1" customHeight="1" outlineLevel="2">
      <c r="A1181" s="8">
        <v>39965</v>
      </c>
      <c r="B1181" t="s">
        <v>118</v>
      </c>
      <c r="C1181" t="s">
        <v>119</v>
      </c>
      <c r="D1181" t="s">
        <v>0</v>
      </c>
      <c r="E1181" s="5">
        <v>3</v>
      </c>
    </row>
    <row r="1182" spans="1:5" ht="10.5" hidden="1" customHeight="1" outlineLevel="2">
      <c r="A1182" s="8">
        <v>39995</v>
      </c>
      <c r="B1182" t="s">
        <v>118</v>
      </c>
      <c r="C1182" t="s">
        <v>119</v>
      </c>
      <c r="D1182" t="s">
        <v>0</v>
      </c>
      <c r="E1182" s="5">
        <v>2</v>
      </c>
    </row>
    <row r="1183" spans="1:5" ht="10.5" hidden="1" customHeight="1" outlineLevel="2">
      <c r="A1183" s="8">
        <v>40026</v>
      </c>
      <c r="B1183" t="s">
        <v>118</v>
      </c>
      <c r="C1183" t="s">
        <v>119</v>
      </c>
      <c r="D1183" t="s">
        <v>0</v>
      </c>
      <c r="E1183" s="5">
        <v>5</v>
      </c>
    </row>
    <row r="1184" spans="1:5" ht="10.5" hidden="1" customHeight="1" outlineLevel="2">
      <c r="A1184" s="8">
        <v>40057</v>
      </c>
      <c r="B1184" t="s">
        <v>118</v>
      </c>
      <c r="C1184" t="s">
        <v>119</v>
      </c>
      <c r="D1184" t="s">
        <v>0</v>
      </c>
      <c r="E1184" s="5">
        <v>9</v>
      </c>
    </row>
    <row r="1185" spans="1:5" ht="10.5" customHeight="1" outlineLevel="1" collapsed="1">
      <c r="A1185" s="8"/>
      <c r="B1185" s="10" t="s">
        <v>329</v>
      </c>
      <c r="E1185" s="5">
        <f>SUBTOTAL(9,E1176:E1184)</f>
        <v>49</v>
      </c>
    </row>
    <row r="1186" spans="1:5" ht="10.5" hidden="1" customHeight="1" outlineLevel="2">
      <c r="A1186" s="8">
        <v>39934</v>
      </c>
      <c r="B1186" t="s">
        <v>120</v>
      </c>
      <c r="C1186" t="s">
        <v>121</v>
      </c>
      <c r="D1186" t="s">
        <v>0</v>
      </c>
      <c r="E1186" s="5">
        <v>5</v>
      </c>
    </row>
    <row r="1187" spans="1:5" ht="10.5" hidden="1" customHeight="1" outlineLevel="2">
      <c r="A1187" s="8">
        <v>39965</v>
      </c>
      <c r="B1187" t="s">
        <v>120</v>
      </c>
      <c r="C1187" t="s">
        <v>121</v>
      </c>
      <c r="D1187" t="s">
        <v>0</v>
      </c>
      <c r="E1187" s="5">
        <v>0</v>
      </c>
    </row>
    <row r="1188" spans="1:5" ht="10.5" hidden="1" customHeight="1" outlineLevel="2">
      <c r="A1188" s="8">
        <v>40026</v>
      </c>
      <c r="B1188" t="s">
        <v>120</v>
      </c>
      <c r="C1188" t="s">
        <v>121</v>
      </c>
      <c r="D1188" t="s">
        <v>0</v>
      </c>
      <c r="E1188" s="5">
        <v>6</v>
      </c>
    </row>
    <row r="1189" spans="1:5" ht="10.5" hidden="1" customHeight="1" outlineLevel="2">
      <c r="A1189" s="8">
        <v>40057</v>
      </c>
      <c r="B1189" t="s">
        <v>120</v>
      </c>
      <c r="C1189" t="s">
        <v>121</v>
      </c>
      <c r="D1189" t="s">
        <v>0</v>
      </c>
      <c r="E1189" s="5">
        <v>1</v>
      </c>
    </row>
    <row r="1190" spans="1:5" ht="10.5" customHeight="1" outlineLevel="1" collapsed="1">
      <c r="A1190" s="8"/>
      <c r="B1190" s="10" t="s">
        <v>330</v>
      </c>
      <c r="E1190" s="5">
        <f>SUBTOTAL(9,E1186:E1189)</f>
        <v>12</v>
      </c>
    </row>
    <row r="1191" spans="1:5" ht="10.5" hidden="1" customHeight="1" outlineLevel="2">
      <c r="A1191" s="8">
        <v>39814</v>
      </c>
      <c r="B1191" t="s">
        <v>144</v>
      </c>
      <c r="C1191" t="s">
        <v>145</v>
      </c>
      <c r="D1191" t="s">
        <v>0</v>
      </c>
      <c r="E1191" s="5">
        <v>35</v>
      </c>
    </row>
    <row r="1192" spans="1:5" ht="10.5" hidden="1" customHeight="1" outlineLevel="2">
      <c r="A1192" s="8">
        <v>39845</v>
      </c>
      <c r="B1192" t="s">
        <v>144</v>
      </c>
      <c r="C1192" t="s">
        <v>145</v>
      </c>
      <c r="D1192" t="s">
        <v>0</v>
      </c>
      <c r="E1192" s="5">
        <v>29</v>
      </c>
    </row>
    <row r="1193" spans="1:5" ht="10.5" hidden="1" customHeight="1" outlineLevel="2">
      <c r="A1193" s="8">
        <v>39873</v>
      </c>
      <c r="B1193" t="s">
        <v>144</v>
      </c>
      <c r="C1193" t="s">
        <v>145</v>
      </c>
      <c r="D1193" t="s">
        <v>0</v>
      </c>
      <c r="E1193" s="5">
        <v>45</v>
      </c>
    </row>
    <row r="1194" spans="1:5" ht="10.5" hidden="1" customHeight="1" outlineLevel="2">
      <c r="A1194" s="8">
        <v>39904</v>
      </c>
      <c r="B1194" t="s">
        <v>144</v>
      </c>
      <c r="C1194" t="s">
        <v>145</v>
      </c>
      <c r="D1194" t="s">
        <v>0</v>
      </c>
      <c r="E1194" s="5">
        <v>63</v>
      </c>
    </row>
    <row r="1195" spans="1:5" ht="10.5" hidden="1" customHeight="1" outlineLevel="2">
      <c r="A1195" s="8">
        <v>39934</v>
      </c>
      <c r="B1195" t="s">
        <v>144</v>
      </c>
      <c r="C1195" t="s">
        <v>145</v>
      </c>
      <c r="D1195" t="s">
        <v>0</v>
      </c>
      <c r="E1195" s="5">
        <v>45</v>
      </c>
    </row>
    <row r="1196" spans="1:5" ht="10.5" hidden="1" customHeight="1" outlineLevel="2">
      <c r="A1196" s="8">
        <v>39965</v>
      </c>
      <c r="B1196" t="s">
        <v>144</v>
      </c>
      <c r="C1196" t="s">
        <v>145</v>
      </c>
      <c r="D1196" t="s">
        <v>0</v>
      </c>
      <c r="E1196" s="5">
        <v>81</v>
      </c>
    </row>
    <row r="1197" spans="1:5" ht="10.5" hidden="1" customHeight="1" outlineLevel="2">
      <c r="A1197" s="8">
        <v>39995</v>
      </c>
      <c r="B1197" t="s">
        <v>144</v>
      </c>
      <c r="C1197" t="s">
        <v>145</v>
      </c>
      <c r="D1197" t="s">
        <v>0</v>
      </c>
      <c r="E1197" s="5">
        <v>41</v>
      </c>
    </row>
    <row r="1198" spans="1:5" ht="10.5" hidden="1" customHeight="1" outlineLevel="2">
      <c r="A1198" s="8">
        <v>40026</v>
      </c>
      <c r="B1198" t="s">
        <v>144</v>
      </c>
      <c r="C1198" t="s">
        <v>145</v>
      </c>
      <c r="D1198" t="s">
        <v>0</v>
      </c>
      <c r="E1198" s="5">
        <v>41</v>
      </c>
    </row>
    <row r="1199" spans="1:5" ht="10.5" hidden="1" customHeight="1" outlineLevel="2">
      <c r="A1199" s="8">
        <v>40057</v>
      </c>
      <c r="B1199" t="s">
        <v>144</v>
      </c>
      <c r="C1199" t="s">
        <v>145</v>
      </c>
      <c r="D1199" t="s">
        <v>0</v>
      </c>
      <c r="E1199" s="5">
        <v>30</v>
      </c>
    </row>
    <row r="1200" spans="1:5" ht="10.5" customHeight="1" outlineLevel="1" collapsed="1">
      <c r="A1200" s="8"/>
      <c r="B1200" s="10" t="s">
        <v>331</v>
      </c>
      <c r="E1200" s="5">
        <f>SUBTOTAL(9,E1191:E1199)</f>
        <v>410</v>
      </c>
    </row>
    <row r="1201" spans="1:5" ht="10.5" hidden="1" customHeight="1" outlineLevel="2">
      <c r="A1201" s="8">
        <v>39814</v>
      </c>
      <c r="B1201" t="s">
        <v>202</v>
      </c>
      <c r="C1201" t="s">
        <v>203</v>
      </c>
      <c r="D1201" t="s">
        <v>0</v>
      </c>
      <c r="E1201" s="5">
        <v>23</v>
      </c>
    </row>
    <row r="1202" spans="1:5" ht="10.5" hidden="1" customHeight="1" outlineLevel="2">
      <c r="A1202" s="8">
        <v>39845</v>
      </c>
      <c r="B1202" t="s">
        <v>202</v>
      </c>
      <c r="C1202" t="s">
        <v>203</v>
      </c>
      <c r="D1202" t="s">
        <v>0</v>
      </c>
      <c r="E1202" s="5">
        <v>6</v>
      </c>
    </row>
    <row r="1203" spans="1:5" ht="10.5" hidden="1" customHeight="1" outlineLevel="2">
      <c r="A1203" s="8">
        <v>39873</v>
      </c>
      <c r="B1203" t="s">
        <v>202</v>
      </c>
      <c r="C1203" t="s">
        <v>203</v>
      </c>
      <c r="D1203" t="s">
        <v>0</v>
      </c>
      <c r="E1203" s="5">
        <v>19</v>
      </c>
    </row>
    <row r="1204" spans="1:5" ht="10.5" hidden="1" customHeight="1" outlineLevel="2">
      <c r="A1204" s="8">
        <v>39904</v>
      </c>
      <c r="B1204" t="s">
        <v>202</v>
      </c>
      <c r="C1204" t="s">
        <v>203</v>
      </c>
      <c r="D1204" t="s">
        <v>0</v>
      </c>
      <c r="E1204" s="5">
        <v>34</v>
      </c>
    </row>
    <row r="1205" spans="1:5" ht="10.5" hidden="1" customHeight="1" outlineLevel="2">
      <c r="A1205" s="8">
        <v>39934</v>
      </c>
      <c r="B1205" t="s">
        <v>202</v>
      </c>
      <c r="C1205" t="s">
        <v>203</v>
      </c>
      <c r="D1205" t="s">
        <v>0</v>
      </c>
      <c r="E1205" s="5">
        <v>23</v>
      </c>
    </row>
    <row r="1206" spans="1:5" ht="10.5" hidden="1" customHeight="1" outlineLevel="2">
      <c r="A1206" s="8">
        <v>39965</v>
      </c>
      <c r="B1206" t="s">
        <v>202</v>
      </c>
      <c r="C1206" t="s">
        <v>203</v>
      </c>
      <c r="D1206" t="s">
        <v>0</v>
      </c>
      <c r="E1206" s="5">
        <v>22</v>
      </c>
    </row>
    <row r="1207" spans="1:5" ht="10.5" hidden="1" customHeight="1" outlineLevel="2">
      <c r="A1207" s="8">
        <v>39995</v>
      </c>
      <c r="B1207" t="s">
        <v>202</v>
      </c>
      <c r="C1207" t="s">
        <v>203</v>
      </c>
      <c r="D1207" t="s">
        <v>0</v>
      </c>
      <c r="E1207" s="5">
        <v>24</v>
      </c>
    </row>
    <row r="1208" spans="1:5" ht="10.5" hidden="1" customHeight="1" outlineLevel="2">
      <c r="A1208" s="8">
        <v>40026</v>
      </c>
      <c r="B1208" t="s">
        <v>202</v>
      </c>
      <c r="C1208" t="s">
        <v>203</v>
      </c>
      <c r="D1208" t="s">
        <v>0</v>
      </c>
      <c r="E1208" s="5">
        <v>36</v>
      </c>
    </row>
    <row r="1209" spans="1:5" ht="10.5" hidden="1" customHeight="1" outlineLevel="2">
      <c r="A1209" s="8">
        <v>40057</v>
      </c>
      <c r="B1209" t="s">
        <v>202</v>
      </c>
      <c r="C1209" t="s">
        <v>203</v>
      </c>
      <c r="D1209" t="s">
        <v>0</v>
      </c>
      <c r="E1209" s="5">
        <v>23</v>
      </c>
    </row>
    <row r="1210" spans="1:5" ht="10.5" customHeight="1" outlineLevel="1" collapsed="1">
      <c r="A1210" s="8"/>
      <c r="B1210" s="10" t="s">
        <v>332</v>
      </c>
      <c r="E1210" s="5">
        <f>SUBTOTAL(9,E1201:E1209)</f>
        <v>210</v>
      </c>
    </row>
    <row r="1211" spans="1:5" ht="10.5" hidden="1" customHeight="1" outlineLevel="2">
      <c r="A1211" s="8">
        <v>39814</v>
      </c>
      <c r="B1211" t="s">
        <v>66</v>
      </c>
      <c r="C1211" t="s">
        <v>67</v>
      </c>
      <c r="D1211" t="s">
        <v>0</v>
      </c>
      <c r="E1211" s="5">
        <v>35</v>
      </c>
    </row>
    <row r="1212" spans="1:5" ht="10.5" hidden="1" customHeight="1" outlineLevel="2">
      <c r="A1212" s="8">
        <v>39845</v>
      </c>
      <c r="B1212" t="s">
        <v>66</v>
      </c>
      <c r="C1212" t="s">
        <v>67</v>
      </c>
      <c r="D1212" t="s">
        <v>0</v>
      </c>
      <c r="E1212" s="5">
        <v>13</v>
      </c>
    </row>
    <row r="1213" spans="1:5" ht="10.5" hidden="1" customHeight="1" outlineLevel="2">
      <c r="A1213" s="8">
        <v>39873</v>
      </c>
      <c r="B1213" t="s">
        <v>66</v>
      </c>
      <c r="C1213" t="s">
        <v>67</v>
      </c>
      <c r="D1213" t="s">
        <v>0</v>
      </c>
      <c r="E1213" s="5">
        <v>4</v>
      </c>
    </row>
    <row r="1214" spans="1:5" ht="10.5" hidden="1" customHeight="1" outlineLevel="2">
      <c r="A1214" s="8">
        <v>39904</v>
      </c>
      <c r="B1214" t="s">
        <v>66</v>
      </c>
      <c r="C1214" t="s">
        <v>67</v>
      </c>
      <c r="D1214" t="s">
        <v>0</v>
      </c>
      <c r="E1214" s="5">
        <v>0</v>
      </c>
    </row>
    <row r="1215" spans="1:5" ht="10.5" hidden="1" customHeight="1" outlineLevel="2">
      <c r="A1215" s="8">
        <v>39934</v>
      </c>
      <c r="B1215" t="s">
        <v>66</v>
      </c>
      <c r="C1215" t="s">
        <v>67</v>
      </c>
      <c r="D1215" t="s">
        <v>0</v>
      </c>
      <c r="E1215" s="5">
        <v>2</v>
      </c>
    </row>
    <row r="1216" spans="1:5" ht="10.5" hidden="1" customHeight="1" outlineLevel="2">
      <c r="A1216" s="8">
        <v>39965</v>
      </c>
      <c r="B1216" t="s">
        <v>66</v>
      </c>
      <c r="C1216" t="s">
        <v>67</v>
      </c>
      <c r="D1216" t="s">
        <v>0</v>
      </c>
      <c r="E1216" s="5">
        <v>2</v>
      </c>
    </row>
    <row r="1217" spans="1:5" ht="10.5" hidden="1" customHeight="1" outlineLevel="2">
      <c r="A1217" s="8">
        <v>39995</v>
      </c>
      <c r="B1217" t="s">
        <v>66</v>
      </c>
      <c r="C1217" t="s">
        <v>67</v>
      </c>
      <c r="D1217" t="s">
        <v>0</v>
      </c>
      <c r="E1217" s="5">
        <v>1</v>
      </c>
    </row>
    <row r="1218" spans="1:5" ht="10.5" customHeight="1" outlineLevel="1" collapsed="1">
      <c r="A1218" s="8"/>
      <c r="B1218" s="10" t="s">
        <v>333</v>
      </c>
      <c r="E1218" s="5">
        <f>SUBTOTAL(9,E1211:E1217)</f>
        <v>57</v>
      </c>
    </row>
    <row r="1219" spans="1:5" ht="10.5" hidden="1" customHeight="1" outlineLevel="2">
      <c r="A1219" s="8">
        <v>39814</v>
      </c>
      <c r="B1219" t="s">
        <v>104</v>
      </c>
      <c r="C1219" t="s">
        <v>105</v>
      </c>
      <c r="D1219" t="s">
        <v>0</v>
      </c>
      <c r="E1219" s="5">
        <v>10</v>
      </c>
    </row>
    <row r="1220" spans="1:5" ht="10.5" hidden="1" customHeight="1" outlineLevel="2">
      <c r="A1220" s="8">
        <v>39845</v>
      </c>
      <c r="B1220" t="s">
        <v>104</v>
      </c>
      <c r="C1220" t="s">
        <v>105</v>
      </c>
      <c r="D1220" t="s">
        <v>0</v>
      </c>
      <c r="E1220" s="5">
        <v>10</v>
      </c>
    </row>
    <row r="1221" spans="1:5" ht="10.5" hidden="1" customHeight="1" outlineLevel="2">
      <c r="A1221" s="8">
        <v>39873</v>
      </c>
      <c r="B1221" t="s">
        <v>104</v>
      </c>
      <c r="C1221" t="s">
        <v>105</v>
      </c>
      <c r="D1221" t="s">
        <v>0</v>
      </c>
      <c r="E1221" s="5">
        <v>6</v>
      </c>
    </row>
    <row r="1222" spans="1:5" ht="10.5" hidden="1" customHeight="1" outlineLevel="2">
      <c r="A1222" s="8">
        <v>39904</v>
      </c>
      <c r="B1222" t="s">
        <v>104</v>
      </c>
      <c r="C1222" t="s">
        <v>105</v>
      </c>
      <c r="D1222" t="s">
        <v>0</v>
      </c>
      <c r="E1222" s="5">
        <v>3</v>
      </c>
    </row>
    <row r="1223" spans="1:5" ht="10.5" hidden="1" customHeight="1" outlineLevel="2">
      <c r="A1223" s="8">
        <v>39934</v>
      </c>
      <c r="B1223" t="s">
        <v>104</v>
      </c>
      <c r="C1223" t="s">
        <v>105</v>
      </c>
      <c r="D1223" t="s">
        <v>0</v>
      </c>
      <c r="E1223" s="5">
        <v>6</v>
      </c>
    </row>
    <row r="1224" spans="1:5" ht="10.5" hidden="1" customHeight="1" outlineLevel="2">
      <c r="A1224" s="8">
        <v>39965</v>
      </c>
      <c r="B1224" t="s">
        <v>104</v>
      </c>
      <c r="C1224" t="s">
        <v>105</v>
      </c>
      <c r="D1224" t="s">
        <v>0</v>
      </c>
      <c r="E1224" s="5">
        <v>0</v>
      </c>
    </row>
    <row r="1225" spans="1:5" ht="10.5" hidden="1" customHeight="1" outlineLevel="2">
      <c r="A1225" s="8">
        <v>39995</v>
      </c>
      <c r="B1225" t="s">
        <v>104</v>
      </c>
      <c r="C1225" t="s">
        <v>105</v>
      </c>
      <c r="D1225" t="s">
        <v>0</v>
      </c>
      <c r="E1225" s="5">
        <v>3</v>
      </c>
    </row>
    <row r="1226" spans="1:5" ht="10.5" hidden="1" customHeight="1" outlineLevel="2">
      <c r="A1226" s="8">
        <v>40026</v>
      </c>
      <c r="B1226" t="s">
        <v>104</v>
      </c>
      <c r="C1226" t="s">
        <v>105</v>
      </c>
      <c r="D1226" t="s">
        <v>0</v>
      </c>
      <c r="E1226" s="5">
        <v>1</v>
      </c>
    </row>
    <row r="1227" spans="1:5" ht="10.5" hidden="1" customHeight="1" outlineLevel="2">
      <c r="A1227" s="8">
        <v>40057</v>
      </c>
      <c r="B1227" t="s">
        <v>104</v>
      </c>
      <c r="C1227" t="s">
        <v>105</v>
      </c>
      <c r="D1227" t="s">
        <v>0</v>
      </c>
      <c r="E1227" s="5">
        <v>0</v>
      </c>
    </row>
    <row r="1228" spans="1:5" ht="10.5" customHeight="1" outlineLevel="1" collapsed="1">
      <c r="A1228" s="8"/>
      <c r="B1228" s="10" t="s">
        <v>334</v>
      </c>
      <c r="E1228" s="5">
        <f>SUBTOTAL(9,E1219:E1227)</f>
        <v>39</v>
      </c>
    </row>
    <row r="1229" spans="1:5" ht="10.5" hidden="1" customHeight="1" outlineLevel="2">
      <c r="A1229" s="8">
        <v>39814</v>
      </c>
      <c r="B1229" t="s">
        <v>68</v>
      </c>
      <c r="C1229" t="s">
        <v>69</v>
      </c>
      <c r="D1229" t="s">
        <v>0</v>
      </c>
      <c r="E1229" s="5">
        <v>120</v>
      </c>
    </row>
    <row r="1230" spans="1:5" ht="10.5" hidden="1" customHeight="1" outlineLevel="2">
      <c r="A1230" s="8">
        <v>39845</v>
      </c>
      <c r="B1230" t="s">
        <v>68</v>
      </c>
      <c r="C1230" t="s">
        <v>69</v>
      </c>
      <c r="D1230" t="s">
        <v>0</v>
      </c>
      <c r="E1230" s="5">
        <v>91</v>
      </c>
    </row>
    <row r="1231" spans="1:5" ht="10.5" hidden="1" customHeight="1" outlineLevel="2">
      <c r="A1231" s="8">
        <v>39873</v>
      </c>
      <c r="B1231" t="s">
        <v>68</v>
      </c>
      <c r="C1231" t="s">
        <v>69</v>
      </c>
      <c r="D1231" t="s">
        <v>0</v>
      </c>
      <c r="E1231" s="5">
        <v>215</v>
      </c>
    </row>
    <row r="1232" spans="1:5" ht="10.5" hidden="1" customHeight="1" outlineLevel="2">
      <c r="A1232" s="8">
        <v>39904</v>
      </c>
      <c r="B1232" t="s">
        <v>68</v>
      </c>
      <c r="C1232" t="s">
        <v>69</v>
      </c>
      <c r="D1232" t="s">
        <v>0</v>
      </c>
      <c r="E1232" s="5">
        <v>176</v>
      </c>
    </row>
    <row r="1233" spans="1:5" ht="10.5" hidden="1" customHeight="1" outlineLevel="2">
      <c r="A1233" s="8">
        <v>39934</v>
      </c>
      <c r="B1233" t="s">
        <v>68</v>
      </c>
      <c r="C1233" t="s">
        <v>69</v>
      </c>
      <c r="D1233" t="s">
        <v>0</v>
      </c>
      <c r="E1233" s="5">
        <v>136</v>
      </c>
    </row>
    <row r="1234" spans="1:5" ht="10.5" hidden="1" customHeight="1" outlineLevel="2">
      <c r="A1234" s="8">
        <v>39965</v>
      </c>
      <c r="B1234" t="s">
        <v>68</v>
      </c>
      <c r="C1234" t="s">
        <v>69</v>
      </c>
      <c r="D1234" t="s">
        <v>0</v>
      </c>
      <c r="E1234" s="5">
        <v>109</v>
      </c>
    </row>
    <row r="1235" spans="1:5" ht="10.5" hidden="1" customHeight="1" outlineLevel="2">
      <c r="A1235" s="8">
        <v>39995</v>
      </c>
      <c r="B1235" t="s">
        <v>68</v>
      </c>
      <c r="C1235" t="s">
        <v>69</v>
      </c>
      <c r="D1235" t="s">
        <v>0</v>
      </c>
      <c r="E1235" s="5">
        <v>116</v>
      </c>
    </row>
    <row r="1236" spans="1:5" ht="10.5" hidden="1" customHeight="1" outlineLevel="2">
      <c r="A1236" s="8">
        <v>40026</v>
      </c>
      <c r="B1236" t="s">
        <v>68</v>
      </c>
      <c r="C1236" t="s">
        <v>69</v>
      </c>
      <c r="D1236" t="s">
        <v>0</v>
      </c>
      <c r="E1236" s="5">
        <v>61</v>
      </c>
    </row>
    <row r="1237" spans="1:5" ht="10.5" hidden="1" customHeight="1" outlineLevel="2">
      <c r="A1237" s="8">
        <v>40057</v>
      </c>
      <c r="B1237" t="s">
        <v>68</v>
      </c>
      <c r="C1237" t="s">
        <v>69</v>
      </c>
      <c r="D1237" t="s">
        <v>0</v>
      </c>
      <c r="E1237" s="5">
        <v>0</v>
      </c>
    </row>
    <row r="1238" spans="1:5" ht="10.5" customHeight="1" outlineLevel="1" collapsed="1">
      <c r="A1238" s="8"/>
      <c r="B1238" s="10" t="s">
        <v>335</v>
      </c>
      <c r="E1238" s="5">
        <f>SUBTOTAL(9,E1229:E1237)</f>
        <v>1024</v>
      </c>
    </row>
    <row r="1239" spans="1:5" ht="10.5" hidden="1" customHeight="1" outlineLevel="2">
      <c r="A1239" s="8">
        <v>39814</v>
      </c>
      <c r="B1239" t="s">
        <v>106</v>
      </c>
      <c r="C1239" t="s">
        <v>107</v>
      </c>
      <c r="D1239" t="s">
        <v>0</v>
      </c>
      <c r="E1239" s="5">
        <v>29</v>
      </c>
    </row>
    <row r="1240" spans="1:5" ht="10.5" hidden="1" customHeight="1" outlineLevel="2">
      <c r="A1240" s="8">
        <v>39845</v>
      </c>
      <c r="B1240" t="s">
        <v>106</v>
      </c>
      <c r="C1240" t="s">
        <v>107</v>
      </c>
      <c r="D1240" t="s">
        <v>0</v>
      </c>
      <c r="E1240" s="5">
        <v>32</v>
      </c>
    </row>
    <row r="1241" spans="1:5" ht="10.5" hidden="1" customHeight="1" outlineLevel="2">
      <c r="A1241" s="8">
        <v>39873</v>
      </c>
      <c r="B1241" t="s">
        <v>106</v>
      </c>
      <c r="C1241" t="s">
        <v>107</v>
      </c>
      <c r="D1241" t="s">
        <v>0</v>
      </c>
      <c r="E1241" s="5">
        <v>37</v>
      </c>
    </row>
    <row r="1242" spans="1:5" ht="10.5" hidden="1" customHeight="1" outlineLevel="2">
      <c r="A1242" s="8">
        <v>39904</v>
      </c>
      <c r="B1242" t="s">
        <v>106</v>
      </c>
      <c r="C1242" t="s">
        <v>107</v>
      </c>
      <c r="D1242" t="s">
        <v>0</v>
      </c>
      <c r="E1242" s="5">
        <v>18</v>
      </c>
    </row>
    <row r="1243" spans="1:5" ht="10.5" hidden="1" customHeight="1" outlineLevel="2">
      <c r="A1243" s="8">
        <v>39934</v>
      </c>
      <c r="B1243" t="s">
        <v>106</v>
      </c>
      <c r="C1243" t="s">
        <v>107</v>
      </c>
      <c r="D1243" t="s">
        <v>0</v>
      </c>
      <c r="E1243" s="5">
        <v>22</v>
      </c>
    </row>
    <row r="1244" spans="1:5" ht="10.5" hidden="1" customHeight="1" outlineLevel="2">
      <c r="A1244" s="8">
        <v>39965</v>
      </c>
      <c r="B1244" t="s">
        <v>106</v>
      </c>
      <c r="C1244" t="s">
        <v>107</v>
      </c>
      <c r="D1244" t="s">
        <v>0</v>
      </c>
      <c r="E1244" s="5">
        <v>16</v>
      </c>
    </row>
    <row r="1245" spans="1:5" ht="10.5" hidden="1" customHeight="1" outlineLevel="2">
      <c r="A1245" s="8">
        <v>39995</v>
      </c>
      <c r="B1245" t="s">
        <v>106</v>
      </c>
      <c r="C1245" t="s">
        <v>107</v>
      </c>
      <c r="D1245" t="s">
        <v>0</v>
      </c>
      <c r="E1245" s="5">
        <v>16</v>
      </c>
    </row>
    <row r="1246" spans="1:5" ht="10.5" hidden="1" customHeight="1" outlineLevel="2">
      <c r="A1246" s="8">
        <v>40026</v>
      </c>
      <c r="B1246" t="s">
        <v>106</v>
      </c>
      <c r="C1246" t="s">
        <v>107</v>
      </c>
      <c r="D1246" t="s">
        <v>0</v>
      </c>
      <c r="E1246" s="5">
        <v>30</v>
      </c>
    </row>
    <row r="1247" spans="1:5" ht="10.5" hidden="1" customHeight="1" outlineLevel="2">
      <c r="A1247" s="8">
        <v>40057</v>
      </c>
      <c r="B1247" t="s">
        <v>106</v>
      </c>
      <c r="C1247" t="s">
        <v>107</v>
      </c>
      <c r="D1247" t="s">
        <v>0</v>
      </c>
      <c r="E1247" s="5">
        <v>15</v>
      </c>
    </row>
    <row r="1248" spans="1:5" ht="10.5" customHeight="1" outlineLevel="1" collapsed="1">
      <c r="A1248" s="8"/>
      <c r="B1248" s="10" t="s">
        <v>336</v>
      </c>
      <c r="E1248" s="5">
        <f>SUBTOTAL(9,E1239:E1247)</f>
        <v>215</v>
      </c>
    </row>
    <row r="1249" spans="1:5" ht="10.5" hidden="1" customHeight="1" outlineLevel="2">
      <c r="A1249" s="8">
        <v>39814</v>
      </c>
      <c r="B1249" t="s">
        <v>70</v>
      </c>
      <c r="C1249" t="s">
        <v>71</v>
      </c>
      <c r="D1249" t="s">
        <v>0</v>
      </c>
      <c r="E1249" s="5">
        <v>0</v>
      </c>
    </row>
    <row r="1250" spans="1:5" ht="10.5" hidden="1" customHeight="1" outlineLevel="2">
      <c r="A1250" s="8">
        <v>39845</v>
      </c>
      <c r="B1250" t="s">
        <v>70</v>
      </c>
      <c r="C1250" t="s">
        <v>71</v>
      </c>
      <c r="D1250" t="s">
        <v>0</v>
      </c>
      <c r="E1250" s="5">
        <v>2</v>
      </c>
    </row>
    <row r="1251" spans="1:5" ht="10.5" hidden="1" customHeight="1" outlineLevel="2">
      <c r="A1251" s="8">
        <v>39873</v>
      </c>
      <c r="B1251" t="s">
        <v>70</v>
      </c>
      <c r="C1251" t="s">
        <v>71</v>
      </c>
      <c r="D1251" t="s">
        <v>0</v>
      </c>
      <c r="E1251" s="5">
        <v>2</v>
      </c>
    </row>
    <row r="1252" spans="1:5" ht="10.5" hidden="1" customHeight="1" outlineLevel="2">
      <c r="A1252" s="8">
        <v>39904</v>
      </c>
      <c r="B1252" t="s">
        <v>70</v>
      </c>
      <c r="C1252" t="s">
        <v>71</v>
      </c>
      <c r="D1252" t="s">
        <v>0</v>
      </c>
      <c r="E1252" s="5">
        <v>2</v>
      </c>
    </row>
    <row r="1253" spans="1:5" ht="10.5" hidden="1" customHeight="1" outlineLevel="2">
      <c r="A1253" s="8">
        <v>39934</v>
      </c>
      <c r="B1253" t="s">
        <v>70</v>
      </c>
      <c r="C1253" t="s">
        <v>71</v>
      </c>
      <c r="D1253" t="s">
        <v>0</v>
      </c>
      <c r="E1253" s="5">
        <v>3</v>
      </c>
    </row>
    <row r="1254" spans="1:5" ht="10.5" hidden="1" customHeight="1" outlineLevel="2">
      <c r="A1254" s="8">
        <v>39965</v>
      </c>
      <c r="B1254" t="s">
        <v>70</v>
      </c>
      <c r="C1254" t="s">
        <v>71</v>
      </c>
      <c r="D1254" t="s">
        <v>0</v>
      </c>
      <c r="E1254" s="5">
        <v>1</v>
      </c>
    </row>
    <row r="1255" spans="1:5" ht="10.5" customHeight="1" outlineLevel="1" collapsed="1">
      <c r="A1255" s="8"/>
      <c r="B1255" s="10" t="s">
        <v>337</v>
      </c>
      <c r="E1255" s="5">
        <f>SUBTOTAL(9,E1249:E1254)</f>
        <v>10</v>
      </c>
    </row>
    <row r="1256" spans="1:5" ht="10.5" hidden="1" customHeight="1" outlineLevel="2">
      <c r="A1256" s="8">
        <v>39814</v>
      </c>
      <c r="B1256" t="s">
        <v>72</v>
      </c>
      <c r="C1256" t="s">
        <v>73</v>
      </c>
      <c r="D1256" t="s">
        <v>0</v>
      </c>
      <c r="E1256" s="5">
        <v>1</v>
      </c>
    </row>
    <row r="1257" spans="1:5" ht="10.5" hidden="1" customHeight="1" outlineLevel="2">
      <c r="A1257" s="8">
        <v>39873</v>
      </c>
      <c r="B1257" t="s">
        <v>72</v>
      </c>
      <c r="C1257" t="s">
        <v>73</v>
      </c>
      <c r="D1257" t="s">
        <v>0</v>
      </c>
      <c r="E1257" s="5">
        <v>1</v>
      </c>
    </row>
    <row r="1258" spans="1:5" ht="10.5" hidden="1" customHeight="1" outlineLevel="2">
      <c r="A1258" s="8">
        <v>39904</v>
      </c>
      <c r="B1258" t="s">
        <v>72</v>
      </c>
      <c r="C1258" t="s">
        <v>73</v>
      </c>
      <c r="D1258" t="s">
        <v>0</v>
      </c>
      <c r="E1258" s="5">
        <v>0</v>
      </c>
    </row>
    <row r="1259" spans="1:5" ht="10.5" hidden="1" customHeight="1" outlineLevel="2">
      <c r="A1259" s="8">
        <v>39934</v>
      </c>
      <c r="B1259" t="s">
        <v>72</v>
      </c>
      <c r="C1259" t="s">
        <v>73</v>
      </c>
      <c r="D1259" t="s">
        <v>0</v>
      </c>
      <c r="E1259" s="5">
        <v>3</v>
      </c>
    </row>
    <row r="1260" spans="1:5" ht="10.5" hidden="1" customHeight="1" outlineLevel="2">
      <c r="A1260" s="8">
        <v>39965</v>
      </c>
      <c r="B1260" t="s">
        <v>72</v>
      </c>
      <c r="C1260" t="s">
        <v>73</v>
      </c>
      <c r="D1260" t="s">
        <v>0</v>
      </c>
      <c r="E1260" s="5">
        <v>2</v>
      </c>
    </row>
    <row r="1261" spans="1:5" ht="10.5" hidden="1" customHeight="1" outlineLevel="2">
      <c r="A1261" s="8">
        <v>40057</v>
      </c>
      <c r="B1261" t="s">
        <v>72</v>
      </c>
      <c r="C1261" t="s">
        <v>73</v>
      </c>
      <c r="D1261" t="s">
        <v>0</v>
      </c>
      <c r="E1261" s="5">
        <v>0</v>
      </c>
    </row>
    <row r="1262" spans="1:5" ht="10.5" customHeight="1" outlineLevel="1" collapsed="1">
      <c r="A1262" s="8"/>
      <c r="B1262" s="10" t="s">
        <v>338</v>
      </c>
      <c r="E1262" s="5">
        <f>SUBTOTAL(9,E1256:E1261)</f>
        <v>7</v>
      </c>
    </row>
    <row r="1263" spans="1:5" ht="10.5" hidden="1" customHeight="1" outlineLevel="2">
      <c r="A1263" s="8">
        <v>39814</v>
      </c>
      <c r="B1263" t="s">
        <v>74</v>
      </c>
      <c r="C1263" t="s">
        <v>75</v>
      </c>
      <c r="D1263" t="s">
        <v>0</v>
      </c>
      <c r="E1263" s="5">
        <v>800</v>
      </c>
    </row>
    <row r="1264" spans="1:5" ht="10.5" hidden="1" customHeight="1" outlineLevel="2">
      <c r="A1264" s="8">
        <v>39845</v>
      </c>
      <c r="B1264" t="s">
        <v>74</v>
      </c>
      <c r="C1264" t="s">
        <v>75</v>
      </c>
      <c r="D1264" t="s">
        <v>0</v>
      </c>
      <c r="E1264" s="5">
        <v>1</v>
      </c>
    </row>
    <row r="1265" spans="1:5" ht="10.5" hidden="1" customHeight="1" outlineLevel="2">
      <c r="A1265" s="8">
        <v>39873</v>
      </c>
      <c r="B1265" t="s">
        <v>74</v>
      </c>
      <c r="C1265" t="s">
        <v>75</v>
      </c>
      <c r="D1265" t="s">
        <v>0</v>
      </c>
      <c r="E1265" s="5">
        <v>2</v>
      </c>
    </row>
    <row r="1266" spans="1:5" ht="10.5" hidden="1" customHeight="1" outlineLevel="2">
      <c r="A1266" s="8">
        <v>39904</v>
      </c>
      <c r="B1266" t="s">
        <v>74</v>
      </c>
      <c r="C1266" t="s">
        <v>75</v>
      </c>
      <c r="D1266" t="s">
        <v>0</v>
      </c>
      <c r="E1266" s="5">
        <v>12</v>
      </c>
    </row>
    <row r="1267" spans="1:5" ht="10.5" hidden="1" customHeight="1" outlineLevel="2">
      <c r="A1267" s="8">
        <v>39934</v>
      </c>
      <c r="B1267" t="s">
        <v>74</v>
      </c>
      <c r="C1267" t="s">
        <v>75</v>
      </c>
      <c r="D1267" t="s">
        <v>0</v>
      </c>
      <c r="E1267" s="5">
        <v>0</v>
      </c>
    </row>
    <row r="1268" spans="1:5" ht="10.5" customHeight="1" outlineLevel="1" collapsed="1">
      <c r="A1268" s="8"/>
      <c r="B1268" s="10" t="s">
        <v>339</v>
      </c>
      <c r="E1268" s="5">
        <f>SUBTOTAL(9,E1263:E1267)</f>
        <v>815</v>
      </c>
    </row>
    <row r="1269" spans="1:5" ht="10.5" hidden="1" customHeight="1" outlineLevel="2">
      <c r="A1269" s="8">
        <v>39814</v>
      </c>
      <c r="B1269" t="s">
        <v>76</v>
      </c>
      <c r="C1269" t="s">
        <v>77</v>
      </c>
      <c r="D1269" t="s">
        <v>0</v>
      </c>
      <c r="E1269" s="5">
        <v>1</v>
      </c>
    </row>
    <row r="1270" spans="1:5" ht="10.5" hidden="1" customHeight="1" outlineLevel="2">
      <c r="A1270" s="8">
        <v>40026</v>
      </c>
      <c r="B1270" t="s">
        <v>76</v>
      </c>
      <c r="C1270" t="s">
        <v>77</v>
      </c>
      <c r="D1270" t="s">
        <v>0</v>
      </c>
      <c r="E1270" s="5">
        <v>0</v>
      </c>
    </row>
    <row r="1271" spans="1:5" ht="10.5" hidden="1" customHeight="1" outlineLevel="2">
      <c r="A1271" s="8">
        <v>40057</v>
      </c>
      <c r="B1271" t="s">
        <v>76</v>
      </c>
      <c r="C1271" t="s">
        <v>77</v>
      </c>
      <c r="D1271" t="s">
        <v>0</v>
      </c>
      <c r="E1271" s="5">
        <v>0</v>
      </c>
    </row>
    <row r="1272" spans="1:5" ht="10.5" customHeight="1" outlineLevel="1" collapsed="1">
      <c r="A1272" s="8"/>
      <c r="B1272" s="10" t="s">
        <v>340</v>
      </c>
      <c r="E1272" s="5">
        <f>SUBTOTAL(9,E1269:E1271)</f>
        <v>1</v>
      </c>
    </row>
    <row r="1273" spans="1:5" ht="10.5" hidden="1" customHeight="1" outlineLevel="2">
      <c r="A1273" s="8">
        <v>39965</v>
      </c>
      <c r="B1273" t="s">
        <v>78</v>
      </c>
      <c r="C1273" t="s">
        <v>79</v>
      </c>
      <c r="D1273" t="s">
        <v>0</v>
      </c>
      <c r="E1273" s="5">
        <v>0</v>
      </c>
    </row>
    <row r="1274" spans="1:5" ht="10.5" customHeight="1" outlineLevel="1" collapsed="1">
      <c r="A1274" s="8"/>
      <c r="B1274" s="10" t="s">
        <v>341</v>
      </c>
      <c r="E1274" s="5">
        <f>SUBTOTAL(9,E1273:E1273)</f>
        <v>0</v>
      </c>
    </row>
    <row r="1275" spans="1:5" ht="10.5" hidden="1" customHeight="1" outlineLevel="2">
      <c r="A1275" s="8">
        <v>40026</v>
      </c>
      <c r="B1275" t="s">
        <v>80</v>
      </c>
      <c r="C1275" t="s">
        <v>81</v>
      </c>
      <c r="D1275" t="s">
        <v>0</v>
      </c>
      <c r="E1275" s="5">
        <v>0</v>
      </c>
    </row>
    <row r="1276" spans="1:5" ht="10.5" customHeight="1" outlineLevel="1" collapsed="1">
      <c r="A1276" s="8"/>
      <c r="B1276" s="10" t="s">
        <v>342</v>
      </c>
      <c r="E1276" s="5">
        <f>SUBTOTAL(9,E1275:E1275)</f>
        <v>0</v>
      </c>
    </row>
    <row r="1277" spans="1:5" ht="10.5" hidden="1" customHeight="1" outlineLevel="2">
      <c r="A1277" s="8">
        <v>39814</v>
      </c>
      <c r="B1277" t="s">
        <v>82</v>
      </c>
      <c r="C1277" t="s">
        <v>83</v>
      </c>
      <c r="D1277" t="s">
        <v>0</v>
      </c>
      <c r="E1277" s="5">
        <v>59</v>
      </c>
    </row>
    <row r="1278" spans="1:5" ht="10.5" customHeight="1" outlineLevel="1" collapsed="1">
      <c r="A1278" s="8"/>
      <c r="B1278" s="10" t="s">
        <v>343</v>
      </c>
      <c r="E1278" s="5">
        <f>SUBTOTAL(9,E1277:E1277)</f>
        <v>59</v>
      </c>
    </row>
    <row r="1279" spans="1:5" ht="10.5" hidden="1" customHeight="1" outlineLevel="2">
      <c r="A1279" s="8">
        <v>39845</v>
      </c>
      <c r="B1279" t="s">
        <v>84</v>
      </c>
      <c r="C1279" t="s">
        <v>85</v>
      </c>
      <c r="D1279" t="s">
        <v>0</v>
      </c>
      <c r="E1279" s="5">
        <v>1</v>
      </c>
    </row>
    <row r="1280" spans="1:5" ht="10.5" hidden="1" customHeight="1" outlineLevel="2">
      <c r="A1280" s="8">
        <v>39873</v>
      </c>
      <c r="B1280" t="s">
        <v>84</v>
      </c>
      <c r="C1280" t="s">
        <v>85</v>
      </c>
      <c r="D1280" t="s">
        <v>0</v>
      </c>
      <c r="E1280" s="5">
        <v>2</v>
      </c>
    </row>
    <row r="1281" spans="1:5" ht="10.5" hidden="1" customHeight="1" outlineLevel="2">
      <c r="A1281" s="8">
        <v>40026</v>
      </c>
      <c r="B1281" t="s">
        <v>84</v>
      </c>
      <c r="C1281" t="s">
        <v>85</v>
      </c>
      <c r="D1281" t="s">
        <v>0</v>
      </c>
      <c r="E1281" s="5">
        <v>0</v>
      </c>
    </row>
    <row r="1282" spans="1:5" ht="10.5" hidden="1" customHeight="1" outlineLevel="2">
      <c r="A1282" s="8">
        <v>40057</v>
      </c>
      <c r="B1282" t="s">
        <v>84</v>
      </c>
      <c r="C1282" t="s">
        <v>85</v>
      </c>
      <c r="D1282" t="s">
        <v>0</v>
      </c>
      <c r="E1282" s="5">
        <v>0</v>
      </c>
    </row>
    <row r="1283" spans="1:5" ht="10.5" customHeight="1" outlineLevel="1" collapsed="1">
      <c r="A1283" s="8"/>
      <c r="B1283" s="10" t="s">
        <v>344</v>
      </c>
      <c r="E1283" s="5">
        <f>SUBTOTAL(9,E1279:E1282)</f>
        <v>3</v>
      </c>
    </row>
    <row r="1284" spans="1:5" ht="10.5" hidden="1" customHeight="1" outlineLevel="2">
      <c r="A1284" s="8">
        <v>39845</v>
      </c>
      <c r="B1284" t="s">
        <v>126</v>
      </c>
      <c r="C1284" t="s">
        <v>127</v>
      </c>
      <c r="D1284" t="s">
        <v>0</v>
      </c>
      <c r="E1284" s="5">
        <v>1</v>
      </c>
    </row>
    <row r="1285" spans="1:5" ht="10.5" customHeight="1" outlineLevel="1" collapsed="1">
      <c r="A1285" s="8"/>
      <c r="B1285" s="10" t="s">
        <v>345</v>
      </c>
      <c r="E1285" s="5">
        <f>SUBTOTAL(9,E1284:E1284)</f>
        <v>1</v>
      </c>
    </row>
    <row r="1286" spans="1:5" ht="10.5" hidden="1" customHeight="1" outlineLevel="2">
      <c r="A1286" s="8">
        <v>39873</v>
      </c>
      <c r="B1286" t="s">
        <v>86</v>
      </c>
      <c r="C1286" t="s">
        <v>87</v>
      </c>
      <c r="D1286" t="s">
        <v>0</v>
      </c>
      <c r="E1286" s="5">
        <v>2</v>
      </c>
    </row>
    <row r="1287" spans="1:5" ht="10.5" hidden="1" customHeight="1" outlineLevel="2">
      <c r="A1287" s="8">
        <v>40057</v>
      </c>
      <c r="B1287" t="s">
        <v>86</v>
      </c>
      <c r="C1287" t="s">
        <v>87</v>
      </c>
      <c r="D1287" t="s">
        <v>0</v>
      </c>
      <c r="E1287" s="5">
        <v>0</v>
      </c>
    </row>
    <row r="1288" spans="1:5" ht="10.5" customHeight="1" outlineLevel="1" collapsed="1">
      <c r="A1288" s="8"/>
      <c r="B1288" s="10" t="s">
        <v>346</v>
      </c>
      <c r="E1288" s="5">
        <f>SUBTOTAL(9,E1286:E1287)</f>
        <v>2</v>
      </c>
    </row>
    <row r="1289" spans="1:5" ht="10.5" hidden="1" customHeight="1" outlineLevel="2">
      <c r="A1289" s="8">
        <v>39814</v>
      </c>
      <c r="B1289" t="s">
        <v>88</v>
      </c>
      <c r="C1289" t="s">
        <v>89</v>
      </c>
      <c r="D1289" t="s">
        <v>0</v>
      </c>
      <c r="E1289" s="5">
        <v>2</v>
      </c>
    </row>
    <row r="1290" spans="1:5" ht="10.5" hidden="1" customHeight="1" outlineLevel="2">
      <c r="A1290" s="8">
        <v>39845</v>
      </c>
      <c r="B1290" t="s">
        <v>88</v>
      </c>
      <c r="C1290" t="s">
        <v>89</v>
      </c>
      <c r="D1290" t="s">
        <v>0</v>
      </c>
      <c r="E1290" s="5">
        <v>3</v>
      </c>
    </row>
    <row r="1291" spans="1:5" ht="10.5" hidden="1" customHeight="1" outlineLevel="2">
      <c r="A1291" s="8">
        <v>39873</v>
      </c>
      <c r="B1291" t="s">
        <v>88</v>
      </c>
      <c r="C1291" t="s">
        <v>89</v>
      </c>
      <c r="D1291" t="s">
        <v>0</v>
      </c>
      <c r="E1291" s="5">
        <v>1</v>
      </c>
    </row>
    <row r="1292" spans="1:5" ht="10.5" hidden="1" customHeight="1" outlineLevel="2">
      <c r="A1292" s="8">
        <v>39904</v>
      </c>
      <c r="B1292" t="s">
        <v>88</v>
      </c>
      <c r="C1292" t="s">
        <v>89</v>
      </c>
      <c r="D1292" t="s">
        <v>0</v>
      </c>
      <c r="E1292" s="5">
        <v>3</v>
      </c>
    </row>
    <row r="1293" spans="1:5" ht="10.5" hidden="1" customHeight="1" outlineLevel="2">
      <c r="A1293" s="8">
        <v>39934</v>
      </c>
      <c r="B1293" t="s">
        <v>88</v>
      </c>
      <c r="C1293" t="s">
        <v>89</v>
      </c>
      <c r="D1293" t="s">
        <v>0</v>
      </c>
      <c r="E1293" s="5">
        <v>12</v>
      </c>
    </row>
    <row r="1294" spans="1:5" ht="10.5" hidden="1" customHeight="1" outlineLevel="2">
      <c r="A1294" s="8">
        <v>39965</v>
      </c>
      <c r="B1294" t="s">
        <v>88</v>
      </c>
      <c r="C1294" t="s">
        <v>89</v>
      </c>
      <c r="D1294" t="s">
        <v>0</v>
      </c>
      <c r="E1294" s="5">
        <v>3</v>
      </c>
    </row>
    <row r="1295" spans="1:5" ht="10.5" hidden="1" customHeight="1" outlineLevel="2">
      <c r="A1295" s="8">
        <v>39995</v>
      </c>
      <c r="B1295" t="s">
        <v>88</v>
      </c>
      <c r="C1295" t="s">
        <v>89</v>
      </c>
      <c r="D1295" t="s">
        <v>0</v>
      </c>
      <c r="E1295" s="5">
        <v>2</v>
      </c>
    </row>
    <row r="1296" spans="1:5" ht="10.5" hidden="1" customHeight="1" outlineLevel="2">
      <c r="A1296" s="8">
        <v>40026</v>
      </c>
      <c r="B1296" t="s">
        <v>88</v>
      </c>
      <c r="C1296" t="s">
        <v>89</v>
      </c>
      <c r="D1296" t="s">
        <v>0</v>
      </c>
      <c r="E1296" s="5">
        <v>1</v>
      </c>
    </row>
    <row r="1297" spans="1:5" ht="10.5" hidden="1" customHeight="1" outlineLevel="2">
      <c r="A1297" s="8">
        <v>40057</v>
      </c>
      <c r="B1297" t="s">
        <v>88</v>
      </c>
      <c r="C1297" t="s">
        <v>89</v>
      </c>
      <c r="D1297" t="s">
        <v>0</v>
      </c>
      <c r="E1297" s="5">
        <v>0</v>
      </c>
    </row>
    <row r="1298" spans="1:5" ht="10.5" customHeight="1" outlineLevel="1" collapsed="1">
      <c r="A1298" s="8"/>
      <c r="B1298" s="10" t="s">
        <v>347</v>
      </c>
      <c r="E1298" s="5">
        <f>SUBTOTAL(9,E1289:E1297)</f>
        <v>27</v>
      </c>
    </row>
    <row r="1299" spans="1:5" ht="10.5" hidden="1" customHeight="1" outlineLevel="2">
      <c r="A1299" s="8">
        <v>39814</v>
      </c>
      <c r="B1299" t="s">
        <v>116</v>
      </c>
      <c r="C1299" t="s">
        <v>117</v>
      </c>
      <c r="D1299" t="s">
        <v>0</v>
      </c>
      <c r="E1299" s="5">
        <v>1</v>
      </c>
    </row>
    <row r="1300" spans="1:5" ht="10.5" hidden="1" customHeight="1" outlineLevel="2">
      <c r="A1300" s="8">
        <v>39934</v>
      </c>
      <c r="B1300" t="s">
        <v>116</v>
      </c>
      <c r="C1300" t="s">
        <v>117</v>
      </c>
      <c r="D1300" t="s">
        <v>0</v>
      </c>
      <c r="E1300" s="5">
        <v>2</v>
      </c>
    </row>
    <row r="1301" spans="1:5" ht="10.5" hidden="1" customHeight="1" outlineLevel="2">
      <c r="A1301" s="8">
        <v>39965</v>
      </c>
      <c r="B1301" t="s">
        <v>116</v>
      </c>
      <c r="C1301" t="s">
        <v>117</v>
      </c>
      <c r="D1301" t="s">
        <v>0</v>
      </c>
      <c r="E1301" s="5">
        <v>2</v>
      </c>
    </row>
    <row r="1302" spans="1:5" ht="10.5" hidden="1" customHeight="1" outlineLevel="2">
      <c r="A1302" s="8">
        <v>40026</v>
      </c>
      <c r="B1302" t="s">
        <v>116</v>
      </c>
      <c r="C1302" t="s">
        <v>117</v>
      </c>
      <c r="D1302" t="s">
        <v>0</v>
      </c>
      <c r="E1302" s="5">
        <v>1</v>
      </c>
    </row>
    <row r="1303" spans="1:5" ht="10.5" hidden="1" customHeight="1" outlineLevel="2">
      <c r="A1303" s="8">
        <v>40057</v>
      </c>
      <c r="B1303" t="s">
        <v>116</v>
      </c>
      <c r="C1303" t="s">
        <v>117</v>
      </c>
      <c r="D1303" t="s">
        <v>0</v>
      </c>
      <c r="E1303" s="5">
        <v>0</v>
      </c>
    </row>
    <row r="1304" spans="1:5" ht="10.5" customHeight="1" outlineLevel="1" collapsed="1">
      <c r="A1304" s="8"/>
      <c r="B1304" s="10" t="s">
        <v>348</v>
      </c>
      <c r="E1304" s="5">
        <f>SUBTOTAL(9,E1299:E1303)</f>
        <v>6</v>
      </c>
    </row>
    <row r="1305" spans="1:5" ht="10.5" hidden="1" customHeight="1" outlineLevel="2">
      <c r="A1305" s="8">
        <v>39814</v>
      </c>
      <c r="B1305" t="s">
        <v>146</v>
      </c>
      <c r="C1305" t="s">
        <v>147</v>
      </c>
      <c r="D1305" t="s">
        <v>0</v>
      </c>
      <c r="E1305" s="5">
        <v>3</v>
      </c>
    </row>
    <row r="1306" spans="1:5" ht="10.5" hidden="1" customHeight="1" outlineLevel="2">
      <c r="A1306" s="8">
        <v>39845</v>
      </c>
      <c r="B1306" t="s">
        <v>146</v>
      </c>
      <c r="C1306" t="s">
        <v>147</v>
      </c>
      <c r="D1306" t="s">
        <v>0</v>
      </c>
      <c r="E1306" s="5">
        <v>1</v>
      </c>
    </row>
    <row r="1307" spans="1:5" ht="10.5" hidden="1" customHeight="1" outlineLevel="2">
      <c r="A1307" s="8">
        <v>39873</v>
      </c>
      <c r="B1307" t="s">
        <v>146</v>
      </c>
      <c r="C1307" t="s">
        <v>147</v>
      </c>
      <c r="D1307" t="s">
        <v>0</v>
      </c>
      <c r="E1307" s="5">
        <v>2</v>
      </c>
    </row>
    <row r="1308" spans="1:5" ht="10.5" hidden="1" customHeight="1" outlineLevel="2">
      <c r="A1308" s="8">
        <v>39934</v>
      </c>
      <c r="B1308" t="s">
        <v>146</v>
      </c>
      <c r="C1308" t="s">
        <v>147</v>
      </c>
      <c r="D1308" t="s">
        <v>0</v>
      </c>
      <c r="E1308" s="5">
        <v>1</v>
      </c>
    </row>
    <row r="1309" spans="1:5" ht="10.5" customHeight="1" outlineLevel="1" collapsed="1">
      <c r="A1309" s="8"/>
      <c r="B1309" s="10" t="s">
        <v>349</v>
      </c>
      <c r="E1309" s="5">
        <f>SUBTOTAL(9,E1305:E1308)</f>
        <v>7</v>
      </c>
    </row>
    <row r="1310" spans="1:5" ht="10.5" hidden="1" customHeight="1" outlineLevel="2">
      <c r="A1310" s="8">
        <v>39814</v>
      </c>
      <c r="B1310" t="s">
        <v>148</v>
      </c>
      <c r="C1310" t="s">
        <v>149</v>
      </c>
      <c r="D1310" t="s">
        <v>0</v>
      </c>
      <c r="E1310" s="5">
        <v>1</v>
      </c>
    </row>
    <row r="1311" spans="1:5" ht="10.5" hidden="1" customHeight="1" outlineLevel="2">
      <c r="A1311" s="8">
        <v>39934</v>
      </c>
      <c r="B1311" t="s">
        <v>148</v>
      </c>
      <c r="C1311" t="s">
        <v>149</v>
      </c>
      <c r="D1311" t="s">
        <v>0</v>
      </c>
      <c r="E1311" s="5">
        <v>1</v>
      </c>
    </row>
    <row r="1312" spans="1:5" ht="10.5" hidden="1" customHeight="1" outlineLevel="2">
      <c r="A1312" s="8">
        <v>39965</v>
      </c>
      <c r="B1312" t="s">
        <v>148</v>
      </c>
      <c r="C1312" t="s">
        <v>149</v>
      </c>
      <c r="D1312" t="s">
        <v>0</v>
      </c>
      <c r="E1312" s="5">
        <v>1</v>
      </c>
    </row>
    <row r="1313" spans="1:5" ht="10.5" hidden="1" customHeight="1" outlineLevel="2">
      <c r="A1313" s="8">
        <v>40057</v>
      </c>
      <c r="B1313" t="s">
        <v>148</v>
      </c>
      <c r="C1313" t="s">
        <v>149</v>
      </c>
      <c r="D1313" t="s">
        <v>0</v>
      </c>
      <c r="E1313" s="5">
        <v>1</v>
      </c>
    </row>
    <row r="1314" spans="1:5" ht="10.5" customHeight="1" outlineLevel="1" collapsed="1">
      <c r="A1314" s="8"/>
      <c r="B1314" s="10" t="s">
        <v>350</v>
      </c>
      <c r="E1314" s="5">
        <f>SUBTOTAL(9,E1310:E1313)</f>
        <v>4</v>
      </c>
    </row>
    <row r="1315" spans="1:5" ht="10.5" hidden="1" customHeight="1" outlineLevel="2">
      <c r="A1315" s="8">
        <v>39814</v>
      </c>
      <c r="B1315" t="s">
        <v>168</v>
      </c>
      <c r="C1315" t="s">
        <v>169</v>
      </c>
      <c r="D1315" t="s">
        <v>0</v>
      </c>
      <c r="E1315" s="5">
        <v>5</v>
      </c>
    </row>
    <row r="1316" spans="1:5" ht="10.5" hidden="1" customHeight="1" outlineLevel="2">
      <c r="A1316" s="8">
        <v>39845</v>
      </c>
      <c r="B1316" t="s">
        <v>168</v>
      </c>
      <c r="C1316" t="s">
        <v>169</v>
      </c>
      <c r="D1316" t="s">
        <v>0</v>
      </c>
      <c r="E1316" s="5">
        <v>7</v>
      </c>
    </row>
    <row r="1317" spans="1:5" ht="10.5" hidden="1" customHeight="1" outlineLevel="2">
      <c r="A1317" s="8">
        <v>39873</v>
      </c>
      <c r="B1317" t="s">
        <v>168</v>
      </c>
      <c r="C1317" t="s">
        <v>169</v>
      </c>
      <c r="D1317" t="s">
        <v>0</v>
      </c>
      <c r="E1317" s="5">
        <v>6</v>
      </c>
    </row>
    <row r="1318" spans="1:5" ht="10.5" hidden="1" customHeight="1" outlineLevel="2">
      <c r="A1318" s="8">
        <v>39904</v>
      </c>
      <c r="B1318" t="s">
        <v>168</v>
      </c>
      <c r="C1318" t="s">
        <v>169</v>
      </c>
      <c r="D1318" t="s">
        <v>0</v>
      </c>
      <c r="E1318" s="5">
        <v>1</v>
      </c>
    </row>
    <row r="1319" spans="1:5" ht="10.5" hidden="1" customHeight="1" outlineLevel="2">
      <c r="A1319" s="8">
        <v>39934</v>
      </c>
      <c r="B1319" t="s">
        <v>168</v>
      </c>
      <c r="C1319" t="s">
        <v>169</v>
      </c>
      <c r="D1319" t="s">
        <v>0</v>
      </c>
      <c r="E1319" s="5">
        <v>1</v>
      </c>
    </row>
    <row r="1320" spans="1:5" ht="10.5" hidden="1" customHeight="1" outlineLevel="2">
      <c r="A1320" s="8">
        <v>39965</v>
      </c>
      <c r="B1320" t="s">
        <v>168</v>
      </c>
      <c r="C1320" t="s">
        <v>169</v>
      </c>
      <c r="D1320" t="s">
        <v>0</v>
      </c>
      <c r="E1320" s="5">
        <v>2</v>
      </c>
    </row>
    <row r="1321" spans="1:5" ht="10.5" customHeight="1" outlineLevel="1" collapsed="1">
      <c r="A1321" s="8"/>
      <c r="B1321" s="10" t="s">
        <v>351</v>
      </c>
      <c r="E1321" s="5">
        <f>SUBTOTAL(9,E1315:E1320)</f>
        <v>22</v>
      </c>
    </row>
    <row r="1322" spans="1:5" ht="10.5" hidden="1" customHeight="1" outlineLevel="2">
      <c r="A1322" s="8">
        <v>39845</v>
      </c>
      <c r="B1322" t="s">
        <v>170</v>
      </c>
      <c r="C1322" t="s">
        <v>171</v>
      </c>
      <c r="D1322" t="s">
        <v>0</v>
      </c>
      <c r="E1322" s="5">
        <v>1</v>
      </c>
    </row>
    <row r="1323" spans="1:5" ht="10.5" hidden="1" customHeight="1" outlineLevel="2">
      <c r="A1323" s="8">
        <v>39873</v>
      </c>
      <c r="B1323" t="s">
        <v>170</v>
      </c>
      <c r="C1323" t="s">
        <v>171</v>
      </c>
      <c r="D1323" t="s">
        <v>0</v>
      </c>
      <c r="E1323" s="5">
        <v>3</v>
      </c>
    </row>
    <row r="1324" spans="1:5" ht="10.5" hidden="1" customHeight="1" outlineLevel="2">
      <c r="A1324" s="8">
        <v>39934</v>
      </c>
      <c r="B1324" t="s">
        <v>170</v>
      </c>
      <c r="C1324" t="s">
        <v>171</v>
      </c>
      <c r="D1324" t="s">
        <v>0</v>
      </c>
      <c r="E1324" s="5">
        <v>1</v>
      </c>
    </row>
    <row r="1325" spans="1:5" ht="10.5" hidden="1" customHeight="1" outlineLevel="2">
      <c r="A1325" s="8">
        <v>40057</v>
      </c>
      <c r="B1325" t="s">
        <v>170</v>
      </c>
      <c r="C1325" t="s">
        <v>171</v>
      </c>
      <c r="D1325" t="s">
        <v>0</v>
      </c>
      <c r="E1325" s="5">
        <v>0</v>
      </c>
    </row>
    <row r="1326" spans="1:5" ht="10.5" customHeight="1" outlineLevel="1" collapsed="1">
      <c r="A1326" s="8"/>
      <c r="B1326" s="10" t="s">
        <v>352</v>
      </c>
      <c r="E1326" s="5">
        <f>SUBTOTAL(9,E1322:E1325)</f>
        <v>5</v>
      </c>
    </row>
    <row r="1327" spans="1:5" ht="10.5" hidden="1" customHeight="1" outlineLevel="2">
      <c r="A1327" s="8">
        <v>39814</v>
      </c>
      <c r="B1327" t="s">
        <v>94</v>
      </c>
      <c r="C1327" t="s">
        <v>95</v>
      </c>
      <c r="D1327" t="s">
        <v>0</v>
      </c>
      <c r="E1327" s="5">
        <v>89</v>
      </c>
    </row>
    <row r="1328" spans="1:5" ht="10.5" hidden="1" customHeight="1" outlineLevel="2">
      <c r="A1328" s="8">
        <v>39845</v>
      </c>
      <c r="B1328" t="s">
        <v>94</v>
      </c>
      <c r="C1328" t="s">
        <v>95</v>
      </c>
      <c r="D1328" t="s">
        <v>0</v>
      </c>
      <c r="E1328" s="5">
        <v>73</v>
      </c>
    </row>
    <row r="1329" spans="1:5" ht="10.5" hidden="1" customHeight="1" outlineLevel="2">
      <c r="A1329" s="8">
        <v>39873</v>
      </c>
      <c r="B1329" t="s">
        <v>94</v>
      </c>
      <c r="C1329" t="s">
        <v>95</v>
      </c>
      <c r="D1329" t="s">
        <v>0</v>
      </c>
      <c r="E1329" s="5">
        <v>109</v>
      </c>
    </row>
    <row r="1330" spans="1:5" ht="10.5" hidden="1" customHeight="1" outlineLevel="2">
      <c r="A1330" s="8">
        <v>39904</v>
      </c>
      <c r="B1330" t="s">
        <v>94</v>
      </c>
      <c r="C1330" t="s">
        <v>95</v>
      </c>
      <c r="D1330" t="s">
        <v>0</v>
      </c>
      <c r="E1330" s="5">
        <v>92</v>
      </c>
    </row>
    <row r="1331" spans="1:5" ht="10.5" hidden="1" customHeight="1" outlineLevel="2">
      <c r="A1331" s="8">
        <v>39934</v>
      </c>
      <c r="B1331" t="s">
        <v>94</v>
      </c>
      <c r="C1331" t="s">
        <v>95</v>
      </c>
      <c r="D1331" t="s">
        <v>0</v>
      </c>
      <c r="E1331" s="5">
        <v>78</v>
      </c>
    </row>
    <row r="1332" spans="1:5" ht="10.5" hidden="1" customHeight="1" outlineLevel="2">
      <c r="A1332" s="8">
        <v>39965</v>
      </c>
      <c r="B1332" t="s">
        <v>94</v>
      </c>
      <c r="C1332" t="s">
        <v>95</v>
      </c>
      <c r="D1332" t="s">
        <v>0</v>
      </c>
      <c r="E1332" s="5">
        <v>99</v>
      </c>
    </row>
    <row r="1333" spans="1:5" ht="10.5" hidden="1" customHeight="1" outlineLevel="2">
      <c r="A1333" s="8">
        <v>39995</v>
      </c>
      <c r="B1333" t="s">
        <v>94</v>
      </c>
      <c r="C1333" t="s">
        <v>95</v>
      </c>
      <c r="D1333" t="s">
        <v>0</v>
      </c>
      <c r="E1333" s="5">
        <v>70</v>
      </c>
    </row>
    <row r="1334" spans="1:5" ht="10.5" hidden="1" customHeight="1" outlineLevel="2">
      <c r="A1334" s="8">
        <v>40026</v>
      </c>
      <c r="B1334" t="s">
        <v>94</v>
      </c>
      <c r="C1334" t="s">
        <v>95</v>
      </c>
      <c r="D1334" t="s">
        <v>0</v>
      </c>
      <c r="E1334" s="5">
        <v>92</v>
      </c>
    </row>
    <row r="1335" spans="1:5" ht="10.5" hidden="1" customHeight="1" outlineLevel="2">
      <c r="A1335" s="8">
        <v>40057</v>
      </c>
      <c r="B1335" t="s">
        <v>94</v>
      </c>
      <c r="C1335" t="s">
        <v>95</v>
      </c>
      <c r="D1335" t="s">
        <v>0</v>
      </c>
      <c r="E1335" s="5">
        <v>111</v>
      </c>
    </row>
    <row r="1336" spans="1:5" ht="10.5" customHeight="1" outlineLevel="1" collapsed="1">
      <c r="A1336" s="8"/>
      <c r="B1336" s="10" t="s">
        <v>353</v>
      </c>
      <c r="E1336" s="5">
        <f>SUBTOTAL(9,E1327:E1335)</f>
        <v>813</v>
      </c>
    </row>
    <row r="1337" spans="1:5" ht="10.5" hidden="1" customHeight="1" outlineLevel="2">
      <c r="A1337" s="8">
        <v>39814</v>
      </c>
      <c r="B1337" t="s">
        <v>96</v>
      </c>
      <c r="C1337" t="s">
        <v>97</v>
      </c>
      <c r="D1337" t="s">
        <v>0</v>
      </c>
      <c r="E1337" s="5">
        <v>53</v>
      </c>
    </row>
    <row r="1338" spans="1:5" ht="10.5" hidden="1" customHeight="1" outlineLevel="2">
      <c r="A1338" s="8">
        <v>39845</v>
      </c>
      <c r="B1338" t="s">
        <v>96</v>
      </c>
      <c r="C1338" t="s">
        <v>97</v>
      </c>
      <c r="D1338" t="s">
        <v>0</v>
      </c>
      <c r="E1338" s="5">
        <v>37</v>
      </c>
    </row>
    <row r="1339" spans="1:5" ht="10.5" hidden="1" customHeight="1" outlineLevel="2">
      <c r="A1339" s="8">
        <v>39873</v>
      </c>
      <c r="B1339" t="s">
        <v>96</v>
      </c>
      <c r="C1339" t="s">
        <v>97</v>
      </c>
      <c r="D1339" t="s">
        <v>0</v>
      </c>
      <c r="E1339" s="5">
        <v>57</v>
      </c>
    </row>
    <row r="1340" spans="1:5" ht="10.5" hidden="1" customHeight="1" outlineLevel="2">
      <c r="A1340" s="8">
        <v>39904</v>
      </c>
      <c r="B1340" t="s">
        <v>96</v>
      </c>
      <c r="C1340" t="s">
        <v>97</v>
      </c>
      <c r="D1340" t="s">
        <v>0</v>
      </c>
      <c r="E1340" s="5">
        <v>32</v>
      </c>
    </row>
    <row r="1341" spans="1:5" ht="10.5" hidden="1" customHeight="1" outlineLevel="2">
      <c r="A1341" s="8">
        <v>39934</v>
      </c>
      <c r="B1341" t="s">
        <v>96</v>
      </c>
      <c r="C1341" t="s">
        <v>97</v>
      </c>
      <c r="D1341" t="s">
        <v>0</v>
      </c>
      <c r="E1341" s="5">
        <v>34</v>
      </c>
    </row>
    <row r="1342" spans="1:5" ht="10.5" hidden="1" customHeight="1" outlineLevel="2">
      <c r="A1342" s="8">
        <v>39965</v>
      </c>
      <c r="B1342" t="s">
        <v>96</v>
      </c>
      <c r="C1342" t="s">
        <v>97</v>
      </c>
      <c r="D1342" t="s">
        <v>0</v>
      </c>
      <c r="E1342" s="5">
        <v>44</v>
      </c>
    </row>
    <row r="1343" spans="1:5" ht="10.5" hidden="1" customHeight="1" outlineLevel="2">
      <c r="A1343" s="8">
        <v>39995</v>
      </c>
      <c r="B1343" t="s">
        <v>96</v>
      </c>
      <c r="C1343" t="s">
        <v>97</v>
      </c>
      <c r="D1343" t="s">
        <v>0</v>
      </c>
      <c r="E1343" s="5">
        <v>23</v>
      </c>
    </row>
    <row r="1344" spans="1:5" ht="10.5" hidden="1" customHeight="1" outlineLevel="2">
      <c r="A1344" s="8">
        <v>40026</v>
      </c>
      <c r="B1344" t="s">
        <v>96</v>
      </c>
      <c r="C1344" t="s">
        <v>97</v>
      </c>
      <c r="D1344" t="s">
        <v>0</v>
      </c>
      <c r="E1344" s="5">
        <v>30</v>
      </c>
    </row>
    <row r="1345" spans="1:5" ht="10.5" hidden="1" customHeight="1" outlineLevel="2">
      <c r="A1345" s="8">
        <v>40057</v>
      </c>
      <c r="B1345" t="s">
        <v>96</v>
      </c>
      <c r="C1345" t="s">
        <v>97</v>
      </c>
      <c r="D1345" t="s">
        <v>0</v>
      </c>
      <c r="E1345" s="5">
        <v>32</v>
      </c>
    </row>
    <row r="1346" spans="1:5" ht="10.5" customHeight="1" outlineLevel="1" collapsed="1">
      <c r="A1346" s="8"/>
      <c r="B1346" s="10" t="s">
        <v>354</v>
      </c>
      <c r="E1346" s="5">
        <f>SUBTOTAL(9,E1337:E1345)</f>
        <v>342</v>
      </c>
    </row>
    <row r="1347" spans="1:5" ht="10.5" hidden="1" customHeight="1" outlineLevel="2">
      <c r="A1347" s="8">
        <v>39845</v>
      </c>
      <c r="B1347" t="s">
        <v>176</v>
      </c>
      <c r="C1347" t="s">
        <v>177</v>
      </c>
      <c r="D1347" t="s">
        <v>0</v>
      </c>
      <c r="E1347" s="5">
        <v>0</v>
      </c>
    </row>
    <row r="1348" spans="1:5" ht="10.5" hidden="1" customHeight="1" outlineLevel="2">
      <c r="A1348" s="8">
        <v>39965</v>
      </c>
      <c r="B1348" t="s">
        <v>176</v>
      </c>
      <c r="C1348" t="s">
        <v>177</v>
      </c>
      <c r="D1348" t="s">
        <v>0</v>
      </c>
      <c r="E1348" s="5">
        <v>1</v>
      </c>
    </row>
    <row r="1349" spans="1:5" ht="10.5" customHeight="1" outlineLevel="1" collapsed="1">
      <c r="A1349" s="8"/>
      <c r="B1349" s="10" t="s">
        <v>355</v>
      </c>
      <c r="E1349" s="5">
        <f>SUBTOTAL(9,E1347:E1348)</f>
        <v>1</v>
      </c>
    </row>
    <row r="1350" spans="1:5" ht="10.5" hidden="1" customHeight="1" outlineLevel="2">
      <c r="A1350" s="8">
        <v>39845</v>
      </c>
      <c r="B1350" t="s">
        <v>122</v>
      </c>
      <c r="C1350" t="s">
        <v>123</v>
      </c>
      <c r="D1350" t="s">
        <v>0</v>
      </c>
      <c r="E1350" s="5">
        <v>6</v>
      </c>
    </row>
    <row r="1351" spans="1:5" ht="10.5" hidden="1" customHeight="1" outlineLevel="2">
      <c r="A1351" s="8">
        <v>39873</v>
      </c>
      <c r="B1351" t="s">
        <v>122</v>
      </c>
      <c r="C1351" t="s">
        <v>123</v>
      </c>
      <c r="D1351" t="s">
        <v>0</v>
      </c>
      <c r="E1351" s="5">
        <v>0</v>
      </c>
    </row>
    <row r="1352" spans="1:5" ht="10.5" hidden="1" customHeight="1" outlineLevel="2">
      <c r="A1352" s="8">
        <v>39965</v>
      </c>
      <c r="B1352" t="s">
        <v>122</v>
      </c>
      <c r="C1352" t="s">
        <v>123</v>
      </c>
      <c r="D1352" t="s">
        <v>0</v>
      </c>
      <c r="E1352" s="5">
        <v>1</v>
      </c>
    </row>
    <row r="1353" spans="1:5" ht="10.5" hidden="1" customHeight="1" outlineLevel="2">
      <c r="A1353" s="8">
        <v>40026</v>
      </c>
      <c r="B1353" t="s">
        <v>122</v>
      </c>
      <c r="C1353" t="s">
        <v>123</v>
      </c>
      <c r="D1353" t="s">
        <v>0</v>
      </c>
      <c r="E1353" s="5">
        <v>4</v>
      </c>
    </row>
    <row r="1354" spans="1:5" ht="10.5" hidden="1" customHeight="1" outlineLevel="2">
      <c r="A1354" s="8">
        <v>40057</v>
      </c>
      <c r="B1354" t="s">
        <v>122</v>
      </c>
      <c r="C1354" t="s">
        <v>123</v>
      </c>
      <c r="D1354" t="s">
        <v>0</v>
      </c>
      <c r="E1354" s="5">
        <v>0</v>
      </c>
    </row>
    <row r="1355" spans="1:5" ht="10.5" customHeight="1" outlineLevel="1" collapsed="1">
      <c r="A1355" s="8"/>
      <c r="B1355" s="10" t="s">
        <v>356</v>
      </c>
      <c r="E1355" s="5">
        <f>SUBTOTAL(9,E1350:E1354)</f>
        <v>11</v>
      </c>
    </row>
    <row r="1356" spans="1:5" ht="10.5" hidden="1" customHeight="1" outlineLevel="2">
      <c r="A1356" s="8">
        <v>39873</v>
      </c>
      <c r="B1356" t="s">
        <v>102</v>
      </c>
      <c r="C1356" t="s">
        <v>103</v>
      </c>
      <c r="D1356" t="s">
        <v>0</v>
      </c>
      <c r="E1356" s="5">
        <v>2</v>
      </c>
    </row>
    <row r="1357" spans="1:5" ht="10.5" hidden="1" customHeight="1" outlineLevel="2">
      <c r="A1357" s="8">
        <v>39904</v>
      </c>
      <c r="B1357" t="s">
        <v>102</v>
      </c>
      <c r="C1357" t="s">
        <v>103</v>
      </c>
      <c r="D1357" t="s">
        <v>0</v>
      </c>
      <c r="E1357" s="5">
        <v>4</v>
      </c>
    </row>
    <row r="1358" spans="1:5" ht="10.5" hidden="1" customHeight="1" outlineLevel="2">
      <c r="A1358" s="8">
        <v>39934</v>
      </c>
      <c r="B1358" t="s">
        <v>102</v>
      </c>
      <c r="C1358" t="s">
        <v>103</v>
      </c>
      <c r="D1358" t="s">
        <v>0</v>
      </c>
      <c r="E1358" s="5">
        <v>1</v>
      </c>
    </row>
    <row r="1359" spans="1:5" ht="10.5" hidden="1" customHeight="1" outlineLevel="2">
      <c r="A1359" s="8">
        <v>39965</v>
      </c>
      <c r="B1359" t="s">
        <v>102</v>
      </c>
      <c r="C1359" t="s">
        <v>103</v>
      </c>
      <c r="D1359" t="s">
        <v>0</v>
      </c>
      <c r="E1359" s="5">
        <v>1</v>
      </c>
    </row>
    <row r="1360" spans="1:5" ht="10.5" hidden="1" customHeight="1" outlineLevel="2">
      <c r="A1360" s="8">
        <v>39995</v>
      </c>
      <c r="B1360" t="s">
        <v>102</v>
      </c>
      <c r="C1360" t="s">
        <v>103</v>
      </c>
      <c r="D1360" t="s">
        <v>0</v>
      </c>
      <c r="E1360" s="5">
        <v>3</v>
      </c>
    </row>
    <row r="1361" spans="1:5" ht="10.5" hidden="1" customHeight="1" outlineLevel="2">
      <c r="A1361" s="8">
        <v>40026</v>
      </c>
      <c r="B1361" t="s">
        <v>102</v>
      </c>
      <c r="C1361" t="s">
        <v>103</v>
      </c>
      <c r="D1361" t="s">
        <v>0</v>
      </c>
      <c r="E1361" s="5">
        <v>1</v>
      </c>
    </row>
    <row r="1362" spans="1:5" ht="10.5" hidden="1" customHeight="1" outlineLevel="2">
      <c r="A1362" s="8">
        <v>40057</v>
      </c>
      <c r="B1362" t="s">
        <v>102</v>
      </c>
      <c r="C1362" t="s">
        <v>103</v>
      </c>
      <c r="D1362" t="s">
        <v>0</v>
      </c>
      <c r="E1362" s="5">
        <v>4</v>
      </c>
    </row>
    <row r="1363" spans="1:5" ht="10.5" customHeight="1" outlineLevel="1" collapsed="1">
      <c r="A1363" s="8"/>
      <c r="B1363" s="10" t="s">
        <v>359</v>
      </c>
      <c r="E1363" s="5">
        <f>SUBTOTAL(9,E1356:E1362)</f>
        <v>16</v>
      </c>
    </row>
    <row r="1364" spans="1:5" ht="10.5" hidden="1" customHeight="1" outlineLevel="2">
      <c r="A1364" s="8">
        <v>39845</v>
      </c>
      <c r="B1364" t="s">
        <v>124</v>
      </c>
      <c r="C1364" t="s">
        <v>125</v>
      </c>
      <c r="D1364" t="s">
        <v>0</v>
      </c>
      <c r="E1364" s="5">
        <v>1</v>
      </c>
    </row>
    <row r="1365" spans="1:5" ht="10.5" hidden="1" customHeight="1" outlineLevel="2">
      <c r="A1365" s="8">
        <v>39904</v>
      </c>
      <c r="B1365" t="s">
        <v>124</v>
      </c>
      <c r="C1365" t="s">
        <v>125</v>
      </c>
      <c r="D1365" t="s">
        <v>0</v>
      </c>
      <c r="E1365" s="5">
        <v>3</v>
      </c>
    </row>
    <row r="1366" spans="1:5" ht="10.5" hidden="1" customHeight="1" outlineLevel="2">
      <c r="A1366" s="8">
        <v>39965</v>
      </c>
      <c r="B1366" t="s">
        <v>124</v>
      </c>
      <c r="C1366" t="s">
        <v>125</v>
      </c>
      <c r="D1366" t="s">
        <v>0</v>
      </c>
      <c r="E1366" s="5">
        <v>1</v>
      </c>
    </row>
    <row r="1367" spans="1:5" ht="10.5" hidden="1" customHeight="1" outlineLevel="2">
      <c r="A1367" s="8">
        <v>40057</v>
      </c>
      <c r="B1367" t="s">
        <v>124</v>
      </c>
      <c r="C1367" t="s">
        <v>125</v>
      </c>
      <c r="D1367" t="s">
        <v>0</v>
      </c>
      <c r="E1367" s="5">
        <v>1</v>
      </c>
    </row>
    <row r="1368" spans="1:5" ht="10.5" customHeight="1" outlineLevel="1" collapsed="1">
      <c r="A1368" s="8"/>
      <c r="B1368" s="10" t="s">
        <v>360</v>
      </c>
      <c r="E1368" s="5">
        <f>SUBTOTAL(9,E1364:E1367)</f>
        <v>6</v>
      </c>
    </row>
    <row r="1369" spans="1:5" ht="10.5" hidden="1" customHeight="1" outlineLevel="2">
      <c r="A1369" s="8">
        <v>39814</v>
      </c>
      <c r="B1369" t="s">
        <v>150</v>
      </c>
      <c r="C1369" t="s">
        <v>151</v>
      </c>
      <c r="D1369" t="s">
        <v>0</v>
      </c>
      <c r="E1369" s="5">
        <v>28</v>
      </c>
    </row>
    <row r="1370" spans="1:5" ht="10.5" hidden="1" customHeight="1" outlineLevel="2">
      <c r="A1370" s="8">
        <v>39845</v>
      </c>
      <c r="B1370" t="s">
        <v>150</v>
      </c>
      <c r="C1370" t="s">
        <v>151</v>
      </c>
      <c r="D1370" t="s">
        <v>0</v>
      </c>
      <c r="E1370" s="5">
        <v>11</v>
      </c>
    </row>
    <row r="1371" spans="1:5" ht="10.5" hidden="1" customHeight="1" outlineLevel="2">
      <c r="A1371" s="8">
        <v>39873</v>
      </c>
      <c r="B1371" t="s">
        <v>150</v>
      </c>
      <c r="C1371" t="s">
        <v>151</v>
      </c>
      <c r="D1371" t="s">
        <v>0</v>
      </c>
      <c r="E1371" s="5">
        <v>15</v>
      </c>
    </row>
    <row r="1372" spans="1:5" ht="10.5" hidden="1" customHeight="1" outlineLevel="2">
      <c r="A1372" s="8">
        <v>39904</v>
      </c>
      <c r="B1372" t="s">
        <v>150</v>
      </c>
      <c r="C1372" t="s">
        <v>151</v>
      </c>
      <c r="D1372" t="s">
        <v>0</v>
      </c>
      <c r="E1372" s="5">
        <v>22</v>
      </c>
    </row>
    <row r="1373" spans="1:5" ht="10.5" hidden="1" customHeight="1" outlineLevel="2">
      <c r="A1373" s="8">
        <v>39934</v>
      </c>
      <c r="B1373" t="s">
        <v>150</v>
      </c>
      <c r="C1373" t="s">
        <v>151</v>
      </c>
      <c r="D1373" t="s">
        <v>0</v>
      </c>
      <c r="E1373" s="5">
        <v>8</v>
      </c>
    </row>
    <row r="1374" spans="1:5" ht="10.5" hidden="1" customHeight="1" outlineLevel="2">
      <c r="A1374" s="8">
        <v>39965</v>
      </c>
      <c r="B1374" t="s">
        <v>150</v>
      </c>
      <c r="C1374" t="s">
        <v>151</v>
      </c>
      <c r="D1374" t="s">
        <v>0</v>
      </c>
      <c r="E1374" s="5">
        <v>25</v>
      </c>
    </row>
    <row r="1375" spans="1:5" ht="10.5" hidden="1" customHeight="1" outlineLevel="2">
      <c r="A1375" s="8">
        <v>39995</v>
      </c>
      <c r="B1375" t="s">
        <v>150</v>
      </c>
      <c r="C1375" t="s">
        <v>151</v>
      </c>
      <c r="D1375" t="s">
        <v>0</v>
      </c>
      <c r="E1375" s="5">
        <v>5</v>
      </c>
    </row>
    <row r="1376" spans="1:5" ht="10.5" hidden="1" customHeight="1" outlineLevel="2">
      <c r="A1376" s="8">
        <v>40026</v>
      </c>
      <c r="B1376" t="s">
        <v>150</v>
      </c>
      <c r="C1376" t="s">
        <v>151</v>
      </c>
      <c r="D1376" t="s">
        <v>0</v>
      </c>
      <c r="E1376" s="5">
        <v>7</v>
      </c>
    </row>
    <row r="1377" spans="1:5" ht="10.5" hidden="1" customHeight="1" outlineLevel="2">
      <c r="A1377" s="8">
        <v>40057</v>
      </c>
      <c r="B1377" t="s">
        <v>150</v>
      </c>
      <c r="C1377" t="s">
        <v>151</v>
      </c>
      <c r="D1377" t="s">
        <v>0</v>
      </c>
      <c r="E1377" s="5">
        <v>12</v>
      </c>
    </row>
    <row r="1378" spans="1:5" ht="10.5" customHeight="1" outlineLevel="1" collapsed="1">
      <c r="A1378" s="8"/>
      <c r="B1378" s="10" t="s">
        <v>361</v>
      </c>
      <c r="E1378" s="5">
        <f>SUBTOTAL(9,E1369:E1377)</f>
        <v>133</v>
      </c>
    </row>
    <row r="1379" spans="1:5" ht="10.5" hidden="1" customHeight="1" outlineLevel="2">
      <c r="A1379" s="8">
        <v>39814</v>
      </c>
      <c r="B1379" t="s">
        <v>152</v>
      </c>
      <c r="C1379" t="s">
        <v>153</v>
      </c>
      <c r="D1379" t="s">
        <v>0</v>
      </c>
      <c r="E1379" s="5">
        <v>26</v>
      </c>
    </row>
    <row r="1380" spans="1:5" ht="10.5" hidden="1" customHeight="1" outlineLevel="2">
      <c r="A1380" s="8">
        <v>39845</v>
      </c>
      <c r="B1380" t="s">
        <v>152</v>
      </c>
      <c r="C1380" t="s">
        <v>153</v>
      </c>
      <c r="D1380" t="s">
        <v>0</v>
      </c>
      <c r="E1380" s="5">
        <v>7</v>
      </c>
    </row>
    <row r="1381" spans="1:5" ht="10.5" hidden="1" customHeight="1" outlineLevel="2">
      <c r="A1381" s="8">
        <v>39873</v>
      </c>
      <c r="B1381" t="s">
        <v>152</v>
      </c>
      <c r="C1381" t="s">
        <v>153</v>
      </c>
      <c r="D1381" t="s">
        <v>0</v>
      </c>
      <c r="E1381" s="5">
        <v>17</v>
      </c>
    </row>
    <row r="1382" spans="1:5" ht="10.5" hidden="1" customHeight="1" outlineLevel="2">
      <c r="A1382" s="8">
        <v>39904</v>
      </c>
      <c r="B1382" t="s">
        <v>152</v>
      </c>
      <c r="C1382" t="s">
        <v>153</v>
      </c>
      <c r="D1382" t="s">
        <v>0</v>
      </c>
      <c r="E1382" s="5">
        <v>3</v>
      </c>
    </row>
    <row r="1383" spans="1:5" ht="10.5" hidden="1" customHeight="1" outlineLevel="2">
      <c r="A1383" s="8">
        <v>39934</v>
      </c>
      <c r="B1383" t="s">
        <v>152</v>
      </c>
      <c r="C1383" t="s">
        <v>153</v>
      </c>
      <c r="D1383" t="s">
        <v>0</v>
      </c>
      <c r="E1383" s="5">
        <v>4</v>
      </c>
    </row>
    <row r="1384" spans="1:5" ht="10.5" hidden="1" customHeight="1" outlineLevel="2">
      <c r="A1384" s="8">
        <v>39965</v>
      </c>
      <c r="B1384" t="s">
        <v>152</v>
      </c>
      <c r="C1384" t="s">
        <v>153</v>
      </c>
      <c r="D1384" t="s">
        <v>0</v>
      </c>
      <c r="E1384" s="5">
        <v>13</v>
      </c>
    </row>
    <row r="1385" spans="1:5" ht="10.5" hidden="1" customHeight="1" outlineLevel="2">
      <c r="A1385" s="8">
        <v>39995</v>
      </c>
      <c r="B1385" t="s">
        <v>152</v>
      </c>
      <c r="C1385" t="s">
        <v>153</v>
      </c>
      <c r="D1385" t="s">
        <v>0</v>
      </c>
      <c r="E1385" s="5">
        <v>17</v>
      </c>
    </row>
    <row r="1386" spans="1:5" ht="10.5" hidden="1" customHeight="1" outlineLevel="2">
      <c r="A1386" s="8">
        <v>40026</v>
      </c>
      <c r="B1386" t="s">
        <v>152</v>
      </c>
      <c r="C1386" t="s">
        <v>153</v>
      </c>
      <c r="D1386" t="s">
        <v>0</v>
      </c>
      <c r="E1386" s="5">
        <v>12</v>
      </c>
    </row>
    <row r="1387" spans="1:5" ht="10.5" hidden="1" customHeight="1" outlineLevel="2">
      <c r="A1387" s="8">
        <v>40057</v>
      </c>
      <c r="B1387" t="s">
        <v>152</v>
      </c>
      <c r="C1387" t="s">
        <v>153</v>
      </c>
      <c r="D1387" t="s">
        <v>0</v>
      </c>
      <c r="E1387" s="5">
        <v>10</v>
      </c>
    </row>
    <row r="1388" spans="1:5" ht="10.5" customHeight="1" outlineLevel="1" collapsed="1">
      <c r="A1388" s="8"/>
      <c r="B1388" s="10" t="s">
        <v>362</v>
      </c>
      <c r="E1388" s="5">
        <f>SUBTOTAL(9,E1379:E1387)</f>
        <v>109</v>
      </c>
    </row>
    <row r="1389" spans="1:5" ht="10.5" hidden="1" customHeight="1" outlineLevel="2">
      <c r="A1389" s="8">
        <v>39814</v>
      </c>
      <c r="B1389" t="s">
        <v>182</v>
      </c>
      <c r="C1389" t="s">
        <v>183</v>
      </c>
      <c r="D1389" t="s">
        <v>0</v>
      </c>
      <c r="E1389" s="5">
        <v>258</v>
      </c>
    </row>
    <row r="1390" spans="1:5" ht="10.5" hidden="1" customHeight="1" outlineLevel="2">
      <c r="A1390" s="8">
        <v>39845</v>
      </c>
      <c r="B1390" t="s">
        <v>182</v>
      </c>
      <c r="C1390" t="s">
        <v>183</v>
      </c>
      <c r="D1390" t="s">
        <v>0</v>
      </c>
      <c r="E1390" s="5">
        <v>165</v>
      </c>
    </row>
    <row r="1391" spans="1:5" ht="10.5" hidden="1" customHeight="1" outlineLevel="2">
      <c r="A1391" s="8">
        <v>39873</v>
      </c>
      <c r="B1391" t="s">
        <v>182</v>
      </c>
      <c r="C1391" t="s">
        <v>183</v>
      </c>
      <c r="D1391" t="s">
        <v>0</v>
      </c>
      <c r="E1391" s="5">
        <v>401</v>
      </c>
    </row>
    <row r="1392" spans="1:5" ht="10.5" hidden="1" customHeight="1" outlineLevel="2">
      <c r="A1392" s="8">
        <v>39904</v>
      </c>
      <c r="B1392" t="s">
        <v>182</v>
      </c>
      <c r="C1392" t="s">
        <v>183</v>
      </c>
      <c r="D1392" t="s">
        <v>0</v>
      </c>
      <c r="E1392" s="5">
        <v>183</v>
      </c>
    </row>
    <row r="1393" spans="1:5" ht="10.5" hidden="1" customHeight="1" outlineLevel="2">
      <c r="A1393" s="8">
        <v>39934</v>
      </c>
      <c r="B1393" t="s">
        <v>182</v>
      </c>
      <c r="C1393" t="s">
        <v>183</v>
      </c>
      <c r="D1393" t="s">
        <v>0</v>
      </c>
      <c r="E1393" s="5">
        <v>245</v>
      </c>
    </row>
    <row r="1394" spans="1:5" ht="10.5" hidden="1" customHeight="1" outlineLevel="2">
      <c r="A1394" s="8">
        <v>39965</v>
      </c>
      <c r="B1394" t="s">
        <v>182</v>
      </c>
      <c r="C1394" t="s">
        <v>183</v>
      </c>
      <c r="D1394" t="s">
        <v>0</v>
      </c>
      <c r="E1394" s="5">
        <v>321</v>
      </c>
    </row>
    <row r="1395" spans="1:5" ht="10.5" hidden="1" customHeight="1" outlineLevel="2">
      <c r="A1395" s="8">
        <v>39995</v>
      </c>
      <c r="B1395" t="s">
        <v>182</v>
      </c>
      <c r="C1395" t="s">
        <v>183</v>
      </c>
      <c r="D1395" t="s">
        <v>0</v>
      </c>
      <c r="E1395" s="5">
        <v>282</v>
      </c>
    </row>
    <row r="1396" spans="1:5" ht="10.5" hidden="1" customHeight="1" outlineLevel="2">
      <c r="A1396" s="8">
        <v>40026</v>
      </c>
      <c r="B1396" t="s">
        <v>182</v>
      </c>
      <c r="C1396" t="s">
        <v>183</v>
      </c>
      <c r="D1396" t="s">
        <v>0</v>
      </c>
      <c r="E1396" s="5">
        <v>252</v>
      </c>
    </row>
    <row r="1397" spans="1:5" ht="10.5" hidden="1" customHeight="1" outlineLevel="2">
      <c r="A1397" s="8">
        <v>40057</v>
      </c>
      <c r="B1397" t="s">
        <v>182</v>
      </c>
      <c r="C1397" t="s">
        <v>183</v>
      </c>
      <c r="D1397" t="s">
        <v>0</v>
      </c>
      <c r="E1397" s="5">
        <v>275</v>
      </c>
    </row>
    <row r="1398" spans="1:5" ht="10.5" customHeight="1" outlineLevel="1" collapsed="1">
      <c r="A1398" s="8"/>
      <c r="B1398" s="10" t="s">
        <v>363</v>
      </c>
      <c r="E1398" s="5">
        <f>SUBTOTAL(9,E1389:E1397)</f>
        <v>2382</v>
      </c>
    </row>
    <row r="1399" spans="1:5" ht="10.5" hidden="1" customHeight="1" outlineLevel="2">
      <c r="A1399" s="8">
        <v>39814</v>
      </c>
      <c r="B1399" t="s">
        <v>184</v>
      </c>
      <c r="C1399" t="s">
        <v>185</v>
      </c>
      <c r="D1399" t="s">
        <v>0</v>
      </c>
      <c r="E1399" s="5">
        <v>75</v>
      </c>
    </row>
    <row r="1400" spans="1:5" ht="10.5" hidden="1" customHeight="1" outlineLevel="2">
      <c r="A1400" s="8">
        <v>39845</v>
      </c>
      <c r="B1400" t="s">
        <v>184</v>
      </c>
      <c r="C1400" t="s">
        <v>185</v>
      </c>
      <c r="D1400" t="s">
        <v>0</v>
      </c>
      <c r="E1400" s="5">
        <v>44</v>
      </c>
    </row>
    <row r="1401" spans="1:5" ht="10.5" hidden="1" customHeight="1" outlineLevel="2">
      <c r="A1401" s="8">
        <v>39873</v>
      </c>
      <c r="B1401" t="s">
        <v>184</v>
      </c>
      <c r="C1401" t="s">
        <v>185</v>
      </c>
      <c r="D1401" t="s">
        <v>0</v>
      </c>
      <c r="E1401" s="5">
        <v>117</v>
      </c>
    </row>
    <row r="1402" spans="1:5" ht="10.5" hidden="1" customHeight="1" outlineLevel="2">
      <c r="A1402" s="8">
        <v>39904</v>
      </c>
      <c r="B1402" t="s">
        <v>184</v>
      </c>
      <c r="C1402" t="s">
        <v>185</v>
      </c>
      <c r="D1402" t="s">
        <v>0</v>
      </c>
      <c r="E1402" s="5">
        <v>48</v>
      </c>
    </row>
    <row r="1403" spans="1:5" ht="10.5" hidden="1" customHeight="1" outlineLevel="2">
      <c r="A1403" s="8">
        <v>39934</v>
      </c>
      <c r="B1403" t="s">
        <v>184</v>
      </c>
      <c r="C1403" t="s">
        <v>185</v>
      </c>
      <c r="D1403" t="s">
        <v>0</v>
      </c>
      <c r="E1403" s="5">
        <v>52</v>
      </c>
    </row>
    <row r="1404" spans="1:5" ht="10.5" hidden="1" customHeight="1" outlineLevel="2">
      <c r="A1404" s="8">
        <v>39965</v>
      </c>
      <c r="B1404" t="s">
        <v>184</v>
      </c>
      <c r="C1404" t="s">
        <v>185</v>
      </c>
      <c r="D1404" t="s">
        <v>0</v>
      </c>
      <c r="E1404" s="5">
        <v>56</v>
      </c>
    </row>
    <row r="1405" spans="1:5" ht="10.5" hidden="1" customHeight="1" outlineLevel="2">
      <c r="A1405" s="8">
        <v>39995</v>
      </c>
      <c r="B1405" t="s">
        <v>184</v>
      </c>
      <c r="C1405" t="s">
        <v>185</v>
      </c>
      <c r="D1405" t="s">
        <v>0</v>
      </c>
      <c r="E1405" s="5">
        <v>26</v>
      </c>
    </row>
    <row r="1406" spans="1:5" ht="10.5" hidden="1" customHeight="1" outlineLevel="2">
      <c r="A1406" s="8">
        <v>40026</v>
      </c>
      <c r="B1406" t="s">
        <v>184</v>
      </c>
      <c r="C1406" t="s">
        <v>185</v>
      </c>
      <c r="D1406" t="s">
        <v>0</v>
      </c>
      <c r="E1406" s="5">
        <v>88</v>
      </c>
    </row>
    <row r="1407" spans="1:5" ht="10.5" hidden="1" customHeight="1" outlineLevel="2">
      <c r="A1407" s="8">
        <v>40057</v>
      </c>
      <c r="B1407" t="s">
        <v>184</v>
      </c>
      <c r="C1407" t="s">
        <v>185</v>
      </c>
      <c r="D1407" t="s">
        <v>0</v>
      </c>
      <c r="E1407" s="5">
        <v>91</v>
      </c>
    </row>
    <row r="1408" spans="1:5" ht="10.5" customHeight="1" outlineLevel="1" collapsed="1">
      <c r="A1408" s="8"/>
      <c r="B1408" s="10" t="s">
        <v>364</v>
      </c>
      <c r="E1408" s="5">
        <f>SUBTOTAL(9,E1399:E1407)</f>
        <v>597</v>
      </c>
    </row>
    <row r="1409" spans="1:5" ht="10.5" hidden="1" customHeight="1" outlineLevel="2">
      <c r="A1409" s="8">
        <v>39814</v>
      </c>
      <c r="B1409" t="s">
        <v>186</v>
      </c>
      <c r="C1409" t="s">
        <v>187</v>
      </c>
      <c r="D1409" t="s">
        <v>0</v>
      </c>
      <c r="E1409" s="5">
        <v>7</v>
      </c>
    </row>
    <row r="1410" spans="1:5" ht="10.5" hidden="1" customHeight="1" outlineLevel="2">
      <c r="A1410" s="8">
        <v>39845</v>
      </c>
      <c r="B1410" t="s">
        <v>186</v>
      </c>
      <c r="C1410" t="s">
        <v>187</v>
      </c>
      <c r="D1410" t="s">
        <v>0</v>
      </c>
      <c r="E1410" s="5">
        <v>3</v>
      </c>
    </row>
    <row r="1411" spans="1:5" ht="10.5" hidden="1" customHeight="1" outlineLevel="2">
      <c r="A1411" s="8">
        <v>39873</v>
      </c>
      <c r="B1411" t="s">
        <v>186</v>
      </c>
      <c r="C1411" t="s">
        <v>187</v>
      </c>
      <c r="D1411" t="s">
        <v>0</v>
      </c>
      <c r="E1411" s="5">
        <v>29</v>
      </c>
    </row>
    <row r="1412" spans="1:5" ht="10.5" hidden="1" customHeight="1" outlineLevel="2">
      <c r="A1412" s="8">
        <v>39904</v>
      </c>
      <c r="B1412" t="s">
        <v>186</v>
      </c>
      <c r="C1412" t="s">
        <v>187</v>
      </c>
      <c r="D1412" t="s">
        <v>0</v>
      </c>
      <c r="E1412" s="5">
        <v>21</v>
      </c>
    </row>
    <row r="1413" spans="1:5" ht="10.5" hidden="1" customHeight="1" outlineLevel="2">
      <c r="A1413" s="8">
        <v>39934</v>
      </c>
      <c r="B1413" t="s">
        <v>186</v>
      </c>
      <c r="C1413" t="s">
        <v>187</v>
      </c>
      <c r="D1413" t="s">
        <v>0</v>
      </c>
      <c r="E1413" s="5">
        <v>47</v>
      </c>
    </row>
    <row r="1414" spans="1:5" ht="10.5" hidden="1" customHeight="1" outlineLevel="2">
      <c r="A1414" s="8">
        <v>39965</v>
      </c>
      <c r="B1414" t="s">
        <v>186</v>
      </c>
      <c r="C1414" t="s">
        <v>187</v>
      </c>
      <c r="D1414" t="s">
        <v>0</v>
      </c>
      <c r="E1414" s="5">
        <v>30</v>
      </c>
    </row>
    <row r="1415" spans="1:5" ht="10.5" hidden="1" customHeight="1" outlineLevel="2">
      <c r="A1415" s="8">
        <v>39995</v>
      </c>
      <c r="B1415" t="s">
        <v>186</v>
      </c>
      <c r="C1415" t="s">
        <v>187</v>
      </c>
      <c r="D1415" t="s">
        <v>0</v>
      </c>
      <c r="E1415" s="5">
        <v>23</v>
      </c>
    </row>
    <row r="1416" spans="1:5" ht="10.5" hidden="1" customHeight="1" outlineLevel="2">
      <c r="A1416" s="8">
        <v>40026</v>
      </c>
      <c r="B1416" t="s">
        <v>186</v>
      </c>
      <c r="C1416" t="s">
        <v>187</v>
      </c>
      <c r="D1416" t="s">
        <v>0</v>
      </c>
      <c r="E1416" s="5">
        <v>17</v>
      </c>
    </row>
    <row r="1417" spans="1:5" ht="10.5" hidden="1" customHeight="1" outlineLevel="2">
      <c r="A1417" s="8">
        <v>40057</v>
      </c>
      <c r="B1417" t="s">
        <v>186</v>
      </c>
      <c r="C1417" t="s">
        <v>187</v>
      </c>
      <c r="D1417" t="s">
        <v>0</v>
      </c>
      <c r="E1417" s="5">
        <v>12</v>
      </c>
    </row>
    <row r="1418" spans="1:5" ht="10.5" customHeight="1" outlineLevel="1" collapsed="1">
      <c r="A1418" s="8"/>
      <c r="B1418" s="10" t="s">
        <v>365</v>
      </c>
      <c r="E1418" s="5">
        <f>SUBTOTAL(9,E1409:E1417)</f>
        <v>189</v>
      </c>
    </row>
    <row r="1419" spans="1:5" ht="10.5" hidden="1" customHeight="1" outlineLevel="2">
      <c r="A1419" s="8">
        <v>39814</v>
      </c>
      <c r="B1419" t="s">
        <v>188</v>
      </c>
      <c r="C1419" t="s">
        <v>189</v>
      </c>
      <c r="D1419" t="s">
        <v>0</v>
      </c>
      <c r="E1419" s="5">
        <v>3</v>
      </c>
    </row>
    <row r="1420" spans="1:5" ht="10.5" hidden="1" customHeight="1" outlineLevel="2">
      <c r="A1420" s="8">
        <v>39845</v>
      </c>
      <c r="B1420" t="s">
        <v>188</v>
      </c>
      <c r="C1420" t="s">
        <v>189</v>
      </c>
      <c r="D1420" t="s">
        <v>0</v>
      </c>
      <c r="E1420" s="5">
        <v>0</v>
      </c>
    </row>
    <row r="1421" spans="1:5" ht="10.5" hidden="1" customHeight="1" outlineLevel="2">
      <c r="A1421" s="8">
        <v>39873</v>
      </c>
      <c r="B1421" t="s">
        <v>188</v>
      </c>
      <c r="C1421" t="s">
        <v>189</v>
      </c>
      <c r="D1421" t="s">
        <v>0</v>
      </c>
      <c r="E1421" s="5">
        <v>11</v>
      </c>
    </row>
    <row r="1422" spans="1:5" ht="10.5" hidden="1" customHeight="1" outlineLevel="2">
      <c r="A1422" s="8">
        <v>39904</v>
      </c>
      <c r="B1422" t="s">
        <v>188</v>
      </c>
      <c r="C1422" t="s">
        <v>189</v>
      </c>
      <c r="D1422" t="s">
        <v>0</v>
      </c>
      <c r="E1422" s="5">
        <v>3</v>
      </c>
    </row>
    <row r="1423" spans="1:5" ht="10.5" hidden="1" customHeight="1" outlineLevel="2">
      <c r="A1423" s="8">
        <v>39934</v>
      </c>
      <c r="B1423" t="s">
        <v>188</v>
      </c>
      <c r="C1423" t="s">
        <v>189</v>
      </c>
      <c r="D1423" t="s">
        <v>0</v>
      </c>
      <c r="E1423" s="5">
        <v>20</v>
      </c>
    </row>
    <row r="1424" spans="1:5" ht="10.5" hidden="1" customHeight="1" outlineLevel="2">
      <c r="A1424" s="8">
        <v>39965</v>
      </c>
      <c r="B1424" t="s">
        <v>188</v>
      </c>
      <c r="C1424" t="s">
        <v>189</v>
      </c>
      <c r="D1424" t="s">
        <v>0</v>
      </c>
      <c r="E1424" s="5">
        <v>2</v>
      </c>
    </row>
    <row r="1425" spans="1:5" ht="10.5" hidden="1" customHeight="1" outlineLevel="2">
      <c r="A1425" s="8">
        <v>39995</v>
      </c>
      <c r="B1425" t="s">
        <v>188</v>
      </c>
      <c r="C1425" t="s">
        <v>189</v>
      </c>
      <c r="D1425" t="s">
        <v>0</v>
      </c>
      <c r="E1425" s="5">
        <v>6</v>
      </c>
    </row>
    <row r="1426" spans="1:5" ht="10.5" hidden="1" customHeight="1" outlineLevel="2">
      <c r="A1426" s="8">
        <v>40026</v>
      </c>
      <c r="B1426" t="s">
        <v>188</v>
      </c>
      <c r="C1426" t="s">
        <v>189</v>
      </c>
      <c r="D1426" t="s">
        <v>0</v>
      </c>
      <c r="E1426" s="5">
        <v>6</v>
      </c>
    </row>
    <row r="1427" spans="1:5" ht="10.5" hidden="1" customHeight="1" outlineLevel="2">
      <c r="A1427" s="8">
        <v>40057</v>
      </c>
      <c r="B1427" t="s">
        <v>188</v>
      </c>
      <c r="C1427" t="s">
        <v>189</v>
      </c>
      <c r="D1427" t="s">
        <v>0</v>
      </c>
      <c r="E1427" s="5">
        <v>2</v>
      </c>
    </row>
    <row r="1428" spans="1:5" ht="10.5" customHeight="1" outlineLevel="1" collapsed="1">
      <c r="A1428" s="8"/>
      <c r="B1428" s="10" t="s">
        <v>366</v>
      </c>
      <c r="E1428" s="5">
        <f>SUBTOTAL(9,E1419:E1427)</f>
        <v>53</v>
      </c>
    </row>
    <row r="1429" spans="1:5" ht="10.5" hidden="1" customHeight="1" outlineLevel="2">
      <c r="A1429" s="8">
        <v>39814</v>
      </c>
      <c r="B1429" t="s">
        <v>214</v>
      </c>
      <c r="C1429" t="s">
        <v>215</v>
      </c>
      <c r="D1429" t="s">
        <v>0</v>
      </c>
      <c r="E1429" s="5">
        <v>35</v>
      </c>
    </row>
    <row r="1430" spans="1:5" ht="10.5" hidden="1" customHeight="1" outlineLevel="2">
      <c r="A1430" s="8">
        <v>39845</v>
      </c>
      <c r="B1430" t="s">
        <v>214</v>
      </c>
      <c r="C1430" t="s">
        <v>215</v>
      </c>
      <c r="D1430" t="s">
        <v>0</v>
      </c>
      <c r="E1430" s="5">
        <v>402</v>
      </c>
    </row>
    <row r="1431" spans="1:5" ht="10.5" hidden="1" customHeight="1" outlineLevel="2">
      <c r="A1431" s="8">
        <v>39873</v>
      </c>
      <c r="B1431" t="s">
        <v>214</v>
      </c>
      <c r="C1431" t="s">
        <v>215</v>
      </c>
      <c r="D1431" t="s">
        <v>0</v>
      </c>
      <c r="E1431" s="5">
        <v>198</v>
      </c>
    </row>
    <row r="1432" spans="1:5" ht="10.5" hidden="1" customHeight="1" outlineLevel="2">
      <c r="A1432" s="8">
        <v>39904</v>
      </c>
      <c r="B1432" t="s">
        <v>214</v>
      </c>
      <c r="C1432" t="s">
        <v>215</v>
      </c>
      <c r="D1432" t="s">
        <v>0</v>
      </c>
      <c r="E1432" s="5">
        <v>274</v>
      </c>
    </row>
    <row r="1433" spans="1:5" ht="10.5" hidden="1" customHeight="1" outlineLevel="2">
      <c r="A1433" s="8">
        <v>39934</v>
      </c>
      <c r="B1433" t="s">
        <v>214</v>
      </c>
      <c r="C1433" t="s">
        <v>215</v>
      </c>
      <c r="D1433" t="s">
        <v>0</v>
      </c>
      <c r="E1433" s="5">
        <v>316</v>
      </c>
    </row>
    <row r="1434" spans="1:5" ht="10.5" hidden="1" customHeight="1" outlineLevel="2">
      <c r="A1434" s="8">
        <v>39965</v>
      </c>
      <c r="B1434" t="s">
        <v>214</v>
      </c>
      <c r="C1434" t="s">
        <v>215</v>
      </c>
      <c r="D1434" t="s">
        <v>0</v>
      </c>
      <c r="E1434" s="5">
        <v>1426</v>
      </c>
    </row>
    <row r="1435" spans="1:5" ht="10.5" hidden="1" customHeight="1" outlineLevel="2">
      <c r="A1435" s="8">
        <v>39995</v>
      </c>
      <c r="B1435" t="s">
        <v>214</v>
      </c>
      <c r="C1435" t="s">
        <v>215</v>
      </c>
      <c r="D1435" t="s">
        <v>0</v>
      </c>
      <c r="E1435" s="5">
        <v>1489</v>
      </c>
    </row>
    <row r="1436" spans="1:5" ht="10.5" hidden="1" customHeight="1" outlineLevel="2">
      <c r="A1436" s="8">
        <v>40026</v>
      </c>
      <c r="B1436" t="s">
        <v>214</v>
      </c>
      <c r="C1436" t="s">
        <v>215</v>
      </c>
      <c r="D1436" t="s">
        <v>0</v>
      </c>
      <c r="E1436" s="5">
        <v>464</v>
      </c>
    </row>
    <row r="1437" spans="1:5" ht="10.5" hidden="1" customHeight="1" outlineLevel="2">
      <c r="A1437" s="8">
        <v>40057</v>
      </c>
      <c r="B1437" t="s">
        <v>214</v>
      </c>
      <c r="C1437" t="s">
        <v>215</v>
      </c>
      <c r="D1437" t="s">
        <v>0</v>
      </c>
      <c r="E1437" s="5">
        <v>898</v>
      </c>
    </row>
    <row r="1438" spans="1:5" ht="10.5" customHeight="1" outlineLevel="1" collapsed="1">
      <c r="A1438" s="8"/>
      <c r="B1438" s="10" t="s">
        <v>367</v>
      </c>
      <c r="E1438" s="5">
        <f>SUBTOTAL(9,E1429:E1437)</f>
        <v>5502</v>
      </c>
    </row>
    <row r="1439" spans="1:5" ht="10.5" hidden="1" customHeight="1" outlineLevel="2">
      <c r="A1439" s="8">
        <v>39814</v>
      </c>
      <c r="B1439" t="s">
        <v>216</v>
      </c>
      <c r="C1439" t="s">
        <v>217</v>
      </c>
      <c r="D1439" t="s">
        <v>0</v>
      </c>
      <c r="E1439" s="5">
        <v>22</v>
      </c>
    </row>
    <row r="1440" spans="1:5" ht="10.5" hidden="1" customHeight="1" outlineLevel="2">
      <c r="A1440" s="8">
        <v>39845</v>
      </c>
      <c r="B1440" t="s">
        <v>216</v>
      </c>
      <c r="C1440" t="s">
        <v>217</v>
      </c>
      <c r="D1440" t="s">
        <v>0</v>
      </c>
      <c r="E1440" s="5">
        <v>32</v>
      </c>
    </row>
    <row r="1441" spans="1:5" ht="10.5" hidden="1" customHeight="1" outlineLevel="2">
      <c r="A1441" s="8">
        <v>39873</v>
      </c>
      <c r="B1441" t="s">
        <v>216</v>
      </c>
      <c r="C1441" t="s">
        <v>217</v>
      </c>
      <c r="D1441" t="s">
        <v>0</v>
      </c>
      <c r="E1441" s="5">
        <v>46</v>
      </c>
    </row>
    <row r="1442" spans="1:5" ht="10.5" hidden="1" customHeight="1" outlineLevel="2">
      <c r="A1442" s="8">
        <v>39904</v>
      </c>
      <c r="B1442" t="s">
        <v>216</v>
      </c>
      <c r="C1442" t="s">
        <v>217</v>
      </c>
      <c r="D1442" t="s">
        <v>0</v>
      </c>
      <c r="E1442" s="5">
        <v>19</v>
      </c>
    </row>
    <row r="1443" spans="1:5" ht="10.5" hidden="1" customHeight="1" outlineLevel="2">
      <c r="A1443" s="8">
        <v>39934</v>
      </c>
      <c r="B1443" t="s">
        <v>216</v>
      </c>
      <c r="C1443" t="s">
        <v>217</v>
      </c>
      <c r="D1443" t="s">
        <v>0</v>
      </c>
      <c r="E1443" s="5">
        <v>38</v>
      </c>
    </row>
    <row r="1444" spans="1:5" ht="10.5" hidden="1" customHeight="1" outlineLevel="2">
      <c r="A1444" s="8">
        <v>39965</v>
      </c>
      <c r="B1444" t="s">
        <v>216</v>
      </c>
      <c r="C1444" t="s">
        <v>217</v>
      </c>
      <c r="D1444" t="s">
        <v>0</v>
      </c>
      <c r="E1444" s="5">
        <v>104</v>
      </c>
    </row>
    <row r="1445" spans="1:5" ht="10.5" hidden="1" customHeight="1" outlineLevel="2">
      <c r="A1445" s="8">
        <v>39995</v>
      </c>
      <c r="B1445" t="s">
        <v>216</v>
      </c>
      <c r="C1445" t="s">
        <v>217</v>
      </c>
      <c r="D1445" t="s">
        <v>0</v>
      </c>
      <c r="E1445" s="5">
        <v>73</v>
      </c>
    </row>
    <row r="1446" spans="1:5" ht="10.5" hidden="1" customHeight="1" outlineLevel="2">
      <c r="A1446" s="8">
        <v>40026</v>
      </c>
      <c r="B1446" t="s">
        <v>216</v>
      </c>
      <c r="C1446" t="s">
        <v>217</v>
      </c>
      <c r="D1446" t="s">
        <v>0</v>
      </c>
      <c r="E1446" s="5">
        <v>54</v>
      </c>
    </row>
    <row r="1447" spans="1:5" ht="10.5" hidden="1" customHeight="1" outlineLevel="2">
      <c r="A1447" s="8">
        <v>40057</v>
      </c>
      <c r="B1447" t="s">
        <v>216</v>
      </c>
      <c r="C1447" t="s">
        <v>217</v>
      </c>
      <c r="D1447" t="s">
        <v>0</v>
      </c>
      <c r="E1447" s="5">
        <v>120</v>
      </c>
    </row>
    <row r="1448" spans="1:5" ht="10.5" customHeight="1" outlineLevel="1" collapsed="1">
      <c r="A1448" s="8"/>
      <c r="B1448" s="10" t="s">
        <v>368</v>
      </c>
      <c r="E1448" s="5">
        <f>SUBTOTAL(9,E1439:E1447)</f>
        <v>508</v>
      </c>
    </row>
    <row r="1449" spans="1:5" ht="10.5" hidden="1" customHeight="1" outlineLevel="2">
      <c r="A1449" s="8">
        <v>39814</v>
      </c>
      <c r="B1449" t="s">
        <v>228</v>
      </c>
      <c r="C1449" t="s">
        <v>229</v>
      </c>
      <c r="D1449" t="s">
        <v>0</v>
      </c>
      <c r="E1449" s="5">
        <v>2</v>
      </c>
    </row>
    <row r="1450" spans="1:5" ht="10.5" hidden="1" customHeight="1" outlineLevel="2">
      <c r="A1450" s="8">
        <v>39845</v>
      </c>
      <c r="B1450" t="s">
        <v>228</v>
      </c>
      <c r="C1450" t="s">
        <v>229</v>
      </c>
      <c r="D1450" t="s">
        <v>0</v>
      </c>
      <c r="E1450" s="5">
        <v>8</v>
      </c>
    </row>
    <row r="1451" spans="1:5" ht="10.5" hidden="1" customHeight="1" outlineLevel="2">
      <c r="A1451" s="8">
        <v>39873</v>
      </c>
      <c r="B1451" t="s">
        <v>228</v>
      </c>
      <c r="C1451" t="s">
        <v>229</v>
      </c>
      <c r="D1451" t="s">
        <v>0</v>
      </c>
      <c r="E1451" s="5">
        <v>1</v>
      </c>
    </row>
    <row r="1452" spans="1:5" ht="10.5" hidden="1" customHeight="1" outlineLevel="2">
      <c r="A1452" s="8">
        <v>39904</v>
      </c>
      <c r="B1452" t="s">
        <v>228</v>
      </c>
      <c r="C1452" t="s">
        <v>229</v>
      </c>
      <c r="D1452" t="s">
        <v>0</v>
      </c>
      <c r="E1452" s="5">
        <v>384</v>
      </c>
    </row>
    <row r="1453" spans="1:5" ht="10.5" hidden="1" customHeight="1" outlineLevel="2">
      <c r="A1453" s="8">
        <v>39934</v>
      </c>
      <c r="B1453" t="s">
        <v>228</v>
      </c>
      <c r="C1453" t="s">
        <v>229</v>
      </c>
      <c r="D1453" t="s">
        <v>0</v>
      </c>
      <c r="E1453" s="5">
        <v>280</v>
      </c>
    </row>
    <row r="1454" spans="1:5" ht="10.5" hidden="1" customHeight="1" outlineLevel="2">
      <c r="A1454" s="8">
        <v>39965</v>
      </c>
      <c r="B1454" t="s">
        <v>228</v>
      </c>
      <c r="C1454" t="s">
        <v>229</v>
      </c>
      <c r="D1454" t="s">
        <v>0</v>
      </c>
      <c r="E1454" s="5">
        <v>83</v>
      </c>
    </row>
    <row r="1455" spans="1:5" ht="10.5" hidden="1" customHeight="1" outlineLevel="2">
      <c r="A1455" s="8">
        <v>39995</v>
      </c>
      <c r="B1455" t="s">
        <v>228</v>
      </c>
      <c r="C1455" t="s">
        <v>229</v>
      </c>
      <c r="D1455" t="s">
        <v>0</v>
      </c>
      <c r="E1455" s="5">
        <v>80</v>
      </c>
    </row>
    <row r="1456" spans="1:5" ht="10.5" hidden="1" customHeight="1" outlineLevel="2">
      <c r="A1456" s="8">
        <v>40026</v>
      </c>
      <c r="B1456" t="s">
        <v>228</v>
      </c>
      <c r="C1456" t="s">
        <v>229</v>
      </c>
      <c r="D1456" t="s">
        <v>0</v>
      </c>
      <c r="E1456" s="5">
        <v>105</v>
      </c>
    </row>
    <row r="1457" spans="1:5" ht="10.5" hidden="1" customHeight="1" outlineLevel="2">
      <c r="A1457" s="8">
        <v>40057</v>
      </c>
      <c r="B1457" t="s">
        <v>228</v>
      </c>
      <c r="C1457" t="s">
        <v>229</v>
      </c>
      <c r="D1457" t="s">
        <v>0</v>
      </c>
      <c r="E1457" s="5">
        <v>147</v>
      </c>
    </row>
    <row r="1458" spans="1:5" ht="10.5" customHeight="1" outlineLevel="1" collapsed="1">
      <c r="A1458" s="8"/>
      <c r="B1458" s="10" t="s">
        <v>369</v>
      </c>
      <c r="E1458" s="5">
        <f>SUBTOTAL(9,E1449:E1457)</f>
        <v>1090</v>
      </c>
    </row>
    <row r="1459" spans="1:5" ht="10.5" hidden="1" customHeight="1" outlineLevel="2">
      <c r="A1459" s="8">
        <v>39845</v>
      </c>
      <c r="B1459" t="s">
        <v>230</v>
      </c>
      <c r="C1459" t="s">
        <v>231</v>
      </c>
      <c r="D1459" t="s">
        <v>0</v>
      </c>
      <c r="E1459" s="5">
        <v>3</v>
      </c>
    </row>
    <row r="1460" spans="1:5" ht="10.5" hidden="1" customHeight="1" outlineLevel="2">
      <c r="A1460" s="8">
        <v>39873</v>
      </c>
      <c r="B1460" t="s">
        <v>230</v>
      </c>
      <c r="C1460" t="s">
        <v>231</v>
      </c>
      <c r="D1460" t="s">
        <v>0</v>
      </c>
      <c r="E1460" s="5">
        <v>2</v>
      </c>
    </row>
    <row r="1461" spans="1:5" ht="10.5" hidden="1" customHeight="1" outlineLevel="2">
      <c r="A1461" s="8">
        <v>39904</v>
      </c>
      <c r="B1461" t="s">
        <v>230</v>
      </c>
      <c r="C1461" t="s">
        <v>231</v>
      </c>
      <c r="D1461" t="s">
        <v>0</v>
      </c>
      <c r="E1461" s="5">
        <v>96</v>
      </c>
    </row>
    <row r="1462" spans="1:5" ht="10.5" hidden="1" customHeight="1" outlineLevel="2">
      <c r="A1462" s="8">
        <v>39934</v>
      </c>
      <c r="B1462" t="s">
        <v>230</v>
      </c>
      <c r="C1462" t="s">
        <v>231</v>
      </c>
      <c r="D1462" t="s">
        <v>0</v>
      </c>
      <c r="E1462" s="5">
        <v>59</v>
      </c>
    </row>
    <row r="1463" spans="1:5" ht="10.5" hidden="1" customHeight="1" outlineLevel="2">
      <c r="A1463" s="8">
        <v>39965</v>
      </c>
      <c r="B1463" t="s">
        <v>230</v>
      </c>
      <c r="C1463" t="s">
        <v>231</v>
      </c>
      <c r="D1463" t="s">
        <v>0</v>
      </c>
      <c r="E1463" s="5">
        <v>31</v>
      </c>
    </row>
    <row r="1464" spans="1:5" ht="10.5" hidden="1" customHeight="1" outlineLevel="2">
      <c r="A1464" s="8">
        <v>39995</v>
      </c>
      <c r="B1464" t="s">
        <v>230</v>
      </c>
      <c r="C1464" t="s">
        <v>231</v>
      </c>
      <c r="D1464" t="s">
        <v>0</v>
      </c>
      <c r="E1464" s="5">
        <v>22</v>
      </c>
    </row>
    <row r="1465" spans="1:5" ht="10.5" hidden="1" customHeight="1" outlineLevel="2">
      <c r="A1465" s="8">
        <v>40026</v>
      </c>
      <c r="B1465" t="s">
        <v>230</v>
      </c>
      <c r="C1465" t="s">
        <v>231</v>
      </c>
      <c r="D1465" t="s">
        <v>0</v>
      </c>
      <c r="E1465" s="5">
        <v>54</v>
      </c>
    </row>
    <row r="1466" spans="1:5" ht="10.5" hidden="1" customHeight="1" outlineLevel="2">
      <c r="A1466" s="8">
        <v>40057</v>
      </c>
      <c r="B1466" t="s">
        <v>230</v>
      </c>
      <c r="C1466" t="s">
        <v>231</v>
      </c>
      <c r="D1466" t="s">
        <v>0</v>
      </c>
      <c r="E1466" s="5">
        <v>44</v>
      </c>
    </row>
    <row r="1467" spans="1:5" ht="10.5" customHeight="1" outlineLevel="1" collapsed="1">
      <c r="A1467" s="8"/>
      <c r="B1467" s="10" t="s">
        <v>370</v>
      </c>
      <c r="E1467" s="5">
        <f>SUBTOTAL(9,E1459:E1466)</f>
        <v>311</v>
      </c>
    </row>
    <row r="1468" spans="1:5" ht="10.5" hidden="1" customHeight="1" outlineLevel="2">
      <c r="A1468" s="8">
        <v>39995</v>
      </c>
      <c r="B1468" t="s">
        <v>279</v>
      </c>
      <c r="C1468" t="s">
        <v>278</v>
      </c>
      <c r="D1468" t="s">
        <v>0</v>
      </c>
      <c r="E1468" s="5">
        <v>40</v>
      </c>
    </row>
    <row r="1469" spans="1:5" ht="10.5" hidden="1" customHeight="1" outlineLevel="2">
      <c r="A1469" s="8">
        <v>40026</v>
      </c>
      <c r="B1469" t="s">
        <v>279</v>
      </c>
      <c r="C1469" t="s">
        <v>278</v>
      </c>
      <c r="D1469" t="s">
        <v>0</v>
      </c>
      <c r="E1469" s="5">
        <v>0</v>
      </c>
    </row>
    <row r="1470" spans="1:5" ht="10.5" customHeight="1" outlineLevel="1" collapsed="1">
      <c r="A1470" s="8"/>
      <c r="B1470" s="10" t="s">
        <v>433</v>
      </c>
      <c r="E1470" s="5">
        <f>SUBTOTAL(9,E1468:E1469)</f>
        <v>40</v>
      </c>
    </row>
    <row r="1471" spans="1:5" ht="10.5" hidden="1" customHeight="1" outlineLevel="2">
      <c r="A1471" s="8">
        <v>39995</v>
      </c>
      <c r="B1471" t="s">
        <v>281</v>
      </c>
      <c r="C1471" t="s">
        <v>280</v>
      </c>
      <c r="D1471" t="s">
        <v>0</v>
      </c>
      <c r="E1471" s="5">
        <v>20</v>
      </c>
    </row>
    <row r="1472" spans="1:5" ht="10.5" hidden="1" customHeight="1" outlineLevel="2">
      <c r="A1472" s="8">
        <v>40026</v>
      </c>
      <c r="B1472" t="s">
        <v>281</v>
      </c>
      <c r="C1472" t="s">
        <v>280</v>
      </c>
      <c r="D1472" t="s">
        <v>0</v>
      </c>
      <c r="E1472" s="5">
        <v>0</v>
      </c>
    </row>
    <row r="1473" spans="1:5" ht="10.5" customHeight="1" outlineLevel="1" collapsed="1">
      <c r="A1473" s="8"/>
      <c r="B1473" s="10" t="s">
        <v>434</v>
      </c>
      <c r="E1473" s="5">
        <f>SUBTOTAL(9,E1471:E1472)</f>
        <v>20</v>
      </c>
    </row>
    <row r="1474" spans="1:5" ht="10.5" hidden="1" customHeight="1" outlineLevel="2">
      <c r="A1474" s="8">
        <v>40057</v>
      </c>
      <c r="B1474" t="s">
        <v>289</v>
      </c>
      <c r="C1474" t="s">
        <v>288</v>
      </c>
      <c r="D1474" t="s">
        <v>0</v>
      </c>
      <c r="E1474" s="5">
        <v>30</v>
      </c>
    </row>
    <row r="1475" spans="1:5" ht="10.5" customHeight="1" outlineLevel="1" collapsed="1">
      <c r="A1475" s="8"/>
      <c r="B1475" s="10" t="s">
        <v>435</v>
      </c>
      <c r="E1475" s="5">
        <f>SUBTOTAL(9,E1474:E1474)</f>
        <v>30</v>
      </c>
    </row>
    <row r="1476" spans="1:5" ht="10.5" hidden="1" customHeight="1" outlineLevel="2">
      <c r="A1476" s="8">
        <v>40057</v>
      </c>
      <c r="B1476" t="s">
        <v>291</v>
      </c>
      <c r="C1476" t="s">
        <v>290</v>
      </c>
      <c r="D1476" t="s">
        <v>0</v>
      </c>
      <c r="E1476" s="5">
        <v>10</v>
      </c>
    </row>
    <row r="1477" spans="1:5" ht="10.5" customHeight="1" outlineLevel="1" collapsed="1">
      <c r="A1477" s="8"/>
      <c r="B1477" s="10" t="s">
        <v>436</v>
      </c>
      <c r="E1477" s="5">
        <f>SUBTOTAL(9,E1476:E1476)</f>
        <v>10</v>
      </c>
    </row>
    <row r="1478" spans="1:5" ht="10.5" hidden="1" customHeight="1" outlineLevel="2">
      <c r="A1478" s="8">
        <v>39814</v>
      </c>
      <c r="B1478" t="s">
        <v>220</v>
      </c>
      <c r="C1478" t="s">
        <v>221</v>
      </c>
      <c r="D1478" t="s">
        <v>0</v>
      </c>
      <c r="E1478" s="5">
        <v>34</v>
      </c>
    </row>
    <row r="1479" spans="1:5" ht="10.5" hidden="1" customHeight="1" outlineLevel="2">
      <c r="A1479" s="8">
        <v>39845</v>
      </c>
      <c r="B1479" t="s">
        <v>220</v>
      </c>
      <c r="C1479" t="s">
        <v>221</v>
      </c>
      <c r="D1479" t="s">
        <v>0</v>
      </c>
      <c r="E1479" s="5">
        <v>62</v>
      </c>
    </row>
    <row r="1480" spans="1:5" ht="10.5" hidden="1" customHeight="1" outlineLevel="2">
      <c r="A1480" s="8">
        <v>39873</v>
      </c>
      <c r="B1480" t="s">
        <v>220</v>
      </c>
      <c r="C1480" t="s">
        <v>221</v>
      </c>
      <c r="D1480" t="s">
        <v>0</v>
      </c>
      <c r="E1480" s="5">
        <v>111</v>
      </c>
    </row>
    <row r="1481" spans="1:5" ht="10.5" hidden="1" customHeight="1" outlineLevel="2">
      <c r="A1481" s="8">
        <v>39904</v>
      </c>
      <c r="B1481" t="s">
        <v>220</v>
      </c>
      <c r="C1481" t="s">
        <v>221</v>
      </c>
      <c r="D1481" t="s">
        <v>0</v>
      </c>
      <c r="E1481" s="5">
        <v>118</v>
      </c>
    </row>
    <row r="1482" spans="1:5" ht="10.5" hidden="1" customHeight="1" outlineLevel="2">
      <c r="A1482" s="8">
        <v>39934</v>
      </c>
      <c r="B1482" t="s">
        <v>220</v>
      </c>
      <c r="C1482" t="s">
        <v>221</v>
      </c>
      <c r="D1482" t="s">
        <v>0</v>
      </c>
      <c r="E1482" s="5">
        <v>88</v>
      </c>
    </row>
    <row r="1483" spans="1:5" ht="10.5" hidden="1" customHeight="1" outlineLevel="2">
      <c r="A1483" s="8">
        <v>39965</v>
      </c>
      <c r="B1483" t="s">
        <v>220</v>
      </c>
      <c r="C1483" t="s">
        <v>221</v>
      </c>
      <c r="D1483" t="s">
        <v>0</v>
      </c>
      <c r="E1483" s="5">
        <v>158</v>
      </c>
    </row>
    <row r="1484" spans="1:5" ht="10.5" hidden="1" customHeight="1" outlineLevel="2">
      <c r="A1484" s="8">
        <v>39995</v>
      </c>
      <c r="B1484" t="s">
        <v>220</v>
      </c>
      <c r="C1484" t="s">
        <v>221</v>
      </c>
      <c r="D1484" t="s">
        <v>0</v>
      </c>
      <c r="E1484" s="5">
        <v>72</v>
      </c>
    </row>
    <row r="1485" spans="1:5" ht="10.5" hidden="1" customHeight="1" outlineLevel="2">
      <c r="A1485" s="8">
        <v>40026</v>
      </c>
      <c r="B1485" t="s">
        <v>220</v>
      </c>
      <c r="C1485" t="s">
        <v>221</v>
      </c>
      <c r="D1485" t="s">
        <v>0</v>
      </c>
      <c r="E1485" s="5">
        <v>109</v>
      </c>
    </row>
    <row r="1486" spans="1:5" ht="10.5" hidden="1" customHeight="1" outlineLevel="2">
      <c r="A1486" s="8">
        <v>40057</v>
      </c>
      <c r="B1486" t="s">
        <v>220</v>
      </c>
      <c r="C1486" t="s">
        <v>221</v>
      </c>
      <c r="D1486" t="s">
        <v>0</v>
      </c>
      <c r="E1486" s="5">
        <v>83</v>
      </c>
    </row>
    <row r="1487" spans="1:5" ht="10.5" customHeight="1" outlineLevel="1" collapsed="1">
      <c r="A1487" s="8"/>
      <c r="B1487" s="10" t="s">
        <v>371</v>
      </c>
      <c r="E1487" s="5">
        <f>SUBTOTAL(9,E1478:E1486)</f>
        <v>835</v>
      </c>
    </row>
    <row r="1488" spans="1:5" ht="10.5" hidden="1" customHeight="1" outlineLevel="2">
      <c r="A1488" s="8">
        <v>39814</v>
      </c>
      <c r="B1488" t="s">
        <v>222</v>
      </c>
      <c r="C1488" t="s">
        <v>223</v>
      </c>
      <c r="D1488" t="s">
        <v>0</v>
      </c>
      <c r="E1488" s="5">
        <v>10</v>
      </c>
    </row>
    <row r="1489" spans="1:5" ht="10.5" hidden="1" customHeight="1" outlineLevel="2">
      <c r="A1489" s="8">
        <v>39845</v>
      </c>
      <c r="B1489" t="s">
        <v>222</v>
      </c>
      <c r="C1489" t="s">
        <v>223</v>
      </c>
      <c r="D1489" t="s">
        <v>0</v>
      </c>
      <c r="E1489" s="5">
        <v>27</v>
      </c>
    </row>
    <row r="1490" spans="1:5" ht="10.5" hidden="1" customHeight="1" outlineLevel="2">
      <c r="A1490" s="8">
        <v>39873</v>
      </c>
      <c r="B1490" t="s">
        <v>222</v>
      </c>
      <c r="C1490" t="s">
        <v>223</v>
      </c>
      <c r="D1490" t="s">
        <v>0</v>
      </c>
      <c r="E1490" s="5">
        <v>59</v>
      </c>
    </row>
    <row r="1491" spans="1:5" ht="10.5" hidden="1" customHeight="1" outlineLevel="2">
      <c r="A1491" s="8">
        <v>39904</v>
      </c>
      <c r="B1491" t="s">
        <v>222</v>
      </c>
      <c r="C1491" t="s">
        <v>223</v>
      </c>
      <c r="D1491" t="s">
        <v>0</v>
      </c>
      <c r="E1491" s="5">
        <v>39</v>
      </c>
    </row>
    <row r="1492" spans="1:5" ht="10.5" hidden="1" customHeight="1" outlineLevel="2">
      <c r="A1492" s="8">
        <v>39934</v>
      </c>
      <c r="B1492" t="s">
        <v>222</v>
      </c>
      <c r="C1492" t="s">
        <v>223</v>
      </c>
      <c r="D1492" t="s">
        <v>0</v>
      </c>
      <c r="E1492" s="5">
        <v>35</v>
      </c>
    </row>
    <row r="1493" spans="1:5" ht="10.5" hidden="1" customHeight="1" outlineLevel="2">
      <c r="A1493" s="8">
        <v>39965</v>
      </c>
      <c r="B1493" t="s">
        <v>222</v>
      </c>
      <c r="C1493" t="s">
        <v>223</v>
      </c>
      <c r="D1493" t="s">
        <v>0</v>
      </c>
      <c r="E1493" s="5">
        <v>34</v>
      </c>
    </row>
    <row r="1494" spans="1:5" ht="10.5" hidden="1" customHeight="1" outlineLevel="2">
      <c r="A1494" s="8">
        <v>39995</v>
      </c>
      <c r="B1494" t="s">
        <v>222</v>
      </c>
      <c r="C1494" t="s">
        <v>223</v>
      </c>
      <c r="D1494" t="s">
        <v>0</v>
      </c>
      <c r="E1494" s="5">
        <v>20</v>
      </c>
    </row>
    <row r="1495" spans="1:5" ht="10.5" hidden="1" customHeight="1" outlineLevel="2">
      <c r="A1495" s="8">
        <v>40026</v>
      </c>
      <c r="B1495" t="s">
        <v>222</v>
      </c>
      <c r="C1495" t="s">
        <v>223</v>
      </c>
      <c r="D1495" t="s">
        <v>0</v>
      </c>
      <c r="E1495" s="5">
        <v>23</v>
      </c>
    </row>
    <row r="1496" spans="1:5" ht="10.5" hidden="1" customHeight="1" outlineLevel="2">
      <c r="A1496" s="8">
        <v>40057</v>
      </c>
      <c r="B1496" t="s">
        <v>222</v>
      </c>
      <c r="C1496" t="s">
        <v>223</v>
      </c>
      <c r="D1496" t="s">
        <v>0</v>
      </c>
      <c r="E1496" s="5">
        <v>38</v>
      </c>
    </row>
    <row r="1497" spans="1:5" ht="10.5" customHeight="1" outlineLevel="1" collapsed="1">
      <c r="A1497" s="8"/>
      <c r="B1497" s="10" t="s">
        <v>372</v>
      </c>
      <c r="E1497" s="5">
        <f>SUBTOTAL(9,E1488:E1496)</f>
        <v>285</v>
      </c>
    </row>
    <row r="1498" spans="1:5" ht="10.5" hidden="1" customHeight="1" outlineLevel="2">
      <c r="A1498" s="8">
        <v>39873</v>
      </c>
      <c r="B1498" t="s">
        <v>224</v>
      </c>
      <c r="C1498" t="s">
        <v>225</v>
      </c>
      <c r="D1498" t="s">
        <v>0</v>
      </c>
      <c r="E1498" s="5">
        <v>27</v>
      </c>
    </row>
    <row r="1499" spans="1:5" ht="10.5" hidden="1" customHeight="1" outlineLevel="2">
      <c r="A1499" s="8">
        <v>39904</v>
      </c>
      <c r="B1499" t="s">
        <v>224</v>
      </c>
      <c r="C1499" t="s">
        <v>225</v>
      </c>
      <c r="D1499" t="s">
        <v>0</v>
      </c>
      <c r="E1499" s="5">
        <v>5</v>
      </c>
    </row>
    <row r="1500" spans="1:5" ht="10.5" hidden="1" customHeight="1" outlineLevel="2">
      <c r="A1500" s="8">
        <v>39934</v>
      </c>
      <c r="B1500" t="s">
        <v>224</v>
      </c>
      <c r="C1500" t="s">
        <v>225</v>
      </c>
      <c r="D1500" t="s">
        <v>0</v>
      </c>
      <c r="E1500" s="5">
        <v>2</v>
      </c>
    </row>
    <row r="1501" spans="1:5" ht="10.5" hidden="1" customHeight="1" outlineLevel="2">
      <c r="A1501" s="8">
        <v>39965</v>
      </c>
      <c r="B1501" t="s">
        <v>224</v>
      </c>
      <c r="C1501" t="s">
        <v>225</v>
      </c>
      <c r="D1501" t="s">
        <v>0</v>
      </c>
      <c r="E1501" s="5">
        <v>2</v>
      </c>
    </row>
    <row r="1502" spans="1:5" ht="10.5" hidden="1" customHeight="1" outlineLevel="2">
      <c r="A1502" s="8">
        <v>39995</v>
      </c>
      <c r="B1502" t="s">
        <v>224</v>
      </c>
      <c r="C1502" t="s">
        <v>225</v>
      </c>
      <c r="D1502" t="s">
        <v>0</v>
      </c>
      <c r="E1502" s="5">
        <v>7</v>
      </c>
    </row>
    <row r="1503" spans="1:5" ht="10.5" hidden="1" customHeight="1" outlineLevel="2">
      <c r="A1503" s="8">
        <v>40026</v>
      </c>
      <c r="B1503" t="s">
        <v>224</v>
      </c>
      <c r="C1503" t="s">
        <v>225</v>
      </c>
      <c r="D1503" t="s">
        <v>0</v>
      </c>
      <c r="E1503" s="5">
        <v>2</v>
      </c>
    </row>
    <row r="1504" spans="1:5" ht="10.5" hidden="1" customHeight="1" outlineLevel="2">
      <c r="A1504" s="8">
        <v>40057</v>
      </c>
      <c r="B1504" t="s">
        <v>224</v>
      </c>
      <c r="C1504" t="s">
        <v>225</v>
      </c>
      <c r="D1504" t="s">
        <v>0</v>
      </c>
      <c r="E1504" s="5">
        <v>3</v>
      </c>
    </row>
    <row r="1505" spans="1:5" ht="10.5" customHeight="1" outlineLevel="1" collapsed="1">
      <c r="A1505" s="8"/>
      <c r="B1505" s="10" t="s">
        <v>373</v>
      </c>
      <c r="E1505" s="5">
        <f>SUBTOTAL(9,E1498:E1504)</f>
        <v>48</v>
      </c>
    </row>
    <row r="1506" spans="1:5" ht="10.5" hidden="1" customHeight="1" outlineLevel="2">
      <c r="A1506" s="8">
        <v>39873</v>
      </c>
      <c r="B1506" t="s">
        <v>226</v>
      </c>
      <c r="C1506" t="s">
        <v>227</v>
      </c>
      <c r="D1506" t="s">
        <v>0</v>
      </c>
      <c r="E1506" s="5">
        <v>7</v>
      </c>
    </row>
    <row r="1507" spans="1:5" ht="10.5" hidden="1" customHeight="1" outlineLevel="2">
      <c r="A1507" s="8">
        <v>39934</v>
      </c>
      <c r="B1507" t="s">
        <v>226</v>
      </c>
      <c r="C1507" t="s">
        <v>227</v>
      </c>
      <c r="D1507" t="s">
        <v>0</v>
      </c>
      <c r="E1507" s="5">
        <v>4</v>
      </c>
    </row>
    <row r="1508" spans="1:5" ht="10.5" hidden="1" customHeight="1" outlineLevel="2">
      <c r="A1508" s="8">
        <v>39965</v>
      </c>
      <c r="B1508" t="s">
        <v>226</v>
      </c>
      <c r="C1508" t="s">
        <v>227</v>
      </c>
      <c r="D1508" t="s">
        <v>0</v>
      </c>
      <c r="E1508" s="5">
        <v>2</v>
      </c>
    </row>
    <row r="1509" spans="1:5" ht="10.5" hidden="1" customHeight="1" outlineLevel="2">
      <c r="A1509" s="8">
        <v>39995</v>
      </c>
      <c r="B1509" t="s">
        <v>226</v>
      </c>
      <c r="C1509" t="s">
        <v>227</v>
      </c>
      <c r="D1509" t="s">
        <v>0</v>
      </c>
      <c r="E1509" s="5">
        <v>7</v>
      </c>
    </row>
    <row r="1510" spans="1:5" ht="10.5" hidden="1" customHeight="1" outlineLevel="2">
      <c r="A1510" s="8">
        <v>40026</v>
      </c>
      <c r="B1510" t="s">
        <v>226</v>
      </c>
      <c r="C1510" t="s">
        <v>227</v>
      </c>
      <c r="D1510" t="s">
        <v>0</v>
      </c>
      <c r="E1510" s="5">
        <v>3</v>
      </c>
    </row>
    <row r="1511" spans="1:5" ht="10.5" hidden="1" customHeight="1" outlineLevel="2">
      <c r="A1511" s="8">
        <v>40057</v>
      </c>
      <c r="B1511" t="s">
        <v>226</v>
      </c>
      <c r="C1511" t="s">
        <v>227</v>
      </c>
      <c r="D1511" t="s">
        <v>0</v>
      </c>
      <c r="E1511" s="5">
        <v>1</v>
      </c>
    </row>
    <row r="1512" spans="1:5" ht="10.5" customHeight="1" outlineLevel="1" collapsed="1">
      <c r="A1512" s="8"/>
      <c r="B1512" s="10" t="s">
        <v>374</v>
      </c>
      <c r="E1512" s="5">
        <f>SUBTOTAL(9,E1506:E1511)</f>
        <v>24</v>
      </c>
    </row>
    <row r="1513" spans="1:5" ht="10.5" hidden="1" customHeight="1" outlineLevel="2">
      <c r="A1513" s="8">
        <v>39965</v>
      </c>
      <c r="B1513" t="s">
        <v>267</v>
      </c>
      <c r="C1513" t="s">
        <v>266</v>
      </c>
      <c r="D1513" t="s">
        <v>0</v>
      </c>
      <c r="E1513" s="5">
        <v>9</v>
      </c>
    </row>
    <row r="1514" spans="1:5" ht="10.5" hidden="1" customHeight="1" outlineLevel="2">
      <c r="A1514" s="8">
        <v>39995</v>
      </c>
      <c r="B1514" t="s">
        <v>267</v>
      </c>
      <c r="C1514" t="s">
        <v>266</v>
      </c>
      <c r="D1514" t="s">
        <v>0</v>
      </c>
      <c r="E1514" s="5">
        <v>0</v>
      </c>
    </row>
    <row r="1515" spans="1:5" ht="10.5" hidden="1" customHeight="1" outlineLevel="2">
      <c r="A1515" s="8">
        <v>40026</v>
      </c>
      <c r="B1515" t="s">
        <v>267</v>
      </c>
      <c r="C1515" t="s">
        <v>266</v>
      </c>
      <c r="D1515" t="s">
        <v>0</v>
      </c>
      <c r="E1515" s="5">
        <v>0</v>
      </c>
    </row>
    <row r="1516" spans="1:5" ht="10.5" hidden="1" customHeight="1" outlineLevel="2">
      <c r="A1516" s="8">
        <v>40057</v>
      </c>
      <c r="B1516" t="s">
        <v>267</v>
      </c>
      <c r="C1516" t="s">
        <v>266</v>
      </c>
      <c r="D1516" t="s">
        <v>0</v>
      </c>
      <c r="E1516" s="5">
        <v>0</v>
      </c>
    </row>
    <row r="1517" spans="1:5" ht="10.5" customHeight="1" outlineLevel="1" collapsed="1">
      <c r="A1517" s="8"/>
      <c r="B1517" s="10" t="s">
        <v>437</v>
      </c>
      <c r="E1517" s="5">
        <f>SUBTOTAL(9,E1513:E1516)</f>
        <v>9</v>
      </c>
    </row>
    <row r="1518" spans="1:5" ht="10.5" hidden="1" customHeight="1" outlineLevel="2">
      <c r="A1518" s="8">
        <v>39965</v>
      </c>
      <c r="B1518" t="s">
        <v>269</v>
      </c>
      <c r="C1518" t="s">
        <v>268</v>
      </c>
      <c r="D1518" t="s">
        <v>0</v>
      </c>
      <c r="E1518" s="5">
        <v>6</v>
      </c>
    </row>
    <row r="1519" spans="1:5" ht="10.5" hidden="1" customHeight="1" outlineLevel="2">
      <c r="A1519" s="8">
        <v>39995</v>
      </c>
      <c r="B1519" t="s">
        <v>269</v>
      </c>
      <c r="C1519" t="s">
        <v>268</v>
      </c>
      <c r="D1519" t="s">
        <v>0</v>
      </c>
      <c r="E1519" s="5">
        <v>0</v>
      </c>
    </row>
    <row r="1520" spans="1:5" ht="10.5" hidden="1" customHeight="1" outlineLevel="2">
      <c r="A1520" s="8">
        <v>40026</v>
      </c>
      <c r="B1520" t="s">
        <v>269</v>
      </c>
      <c r="C1520" t="s">
        <v>268</v>
      </c>
      <c r="D1520" t="s">
        <v>0</v>
      </c>
      <c r="E1520" s="5">
        <v>5</v>
      </c>
    </row>
    <row r="1521" spans="1:5" ht="10.5" hidden="1" customHeight="1" outlineLevel="2">
      <c r="A1521" s="8">
        <v>40057</v>
      </c>
      <c r="B1521" t="s">
        <v>269</v>
      </c>
      <c r="C1521" t="s">
        <v>268</v>
      </c>
      <c r="D1521" t="s">
        <v>0</v>
      </c>
      <c r="E1521" s="5">
        <v>2</v>
      </c>
    </row>
    <row r="1522" spans="1:5" ht="10.5" customHeight="1" outlineLevel="1" collapsed="1">
      <c r="A1522" s="8"/>
      <c r="B1522" s="10" t="s">
        <v>438</v>
      </c>
      <c r="E1522" s="5">
        <f>SUBTOTAL(9,E1518:E1521)</f>
        <v>13</v>
      </c>
    </row>
    <row r="1523" spans="1:5" ht="10.5" hidden="1" customHeight="1" outlineLevel="2">
      <c r="A1523" s="8">
        <v>39814</v>
      </c>
      <c r="B1523" t="s">
        <v>218</v>
      </c>
      <c r="C1523" t="s">
        <v>219</v>
      </c>
      <c r="D1523" t="s">
        <v>0</v>
      </c>
      <c r="E1523" s="5">
        <v>27</v>
      </c>
    </row>
    <row r="1524" spans="1:5" ht="10.5" hidden="1" customHeight="1" outlineLevel="2">
      <c r="A1524" s="8">
        <v>39845</v>
      </c>
      <c r="B1524" t="s">
        <v>218</v>
      </c>
      <c r="C1524" t="s">
        <v>219</v>
      </c>
      <c r="D1524" t="s">
        <v>0</v>
      </c>
      <c r="E1524" s="5">
        <v>67</v>
      </c>
    </row>
    <row r="1525" spans="1:5" ht="10.5" hidden="1" customHeight="1" outlineLevel="2">
      <c r="A1525" s="8">
        <v>39873</v>
      </c>
      <c r="B1525" t="s">
        <v>218</v>
      </c>
      <c r="C1525" t="s">
        <v>219</v>
      </c>
      <c r="D1525" t="s">
        <v>0</v>
      </c>
      <c r="E1525" s="5">
        <v>181</v>
      </c>
    </row>
    <row r="1526" spans="1:5" ht="10.5" hidden="1" customHeight="1" outlineLevel="2">
      <c r="A1526" s="8">
        <v>39904</v>
      </c>
      <c r="B1526" t="s">
        <v>218</v>
      </c>
      <c r="C1526" t="s">
        <v>219</v>
      </c>
      <c r="D1526" t="s">
        <v>0</v>
      </c>
      <c r="E1526" s="5">
        <v>140</v>
      </c>
    </row>
    <row r="1527" spans="1:5" ht="10.5" hidden="1" customHeight="1" outlineLevel="2">
      <c r="A1527" s="8">
        <v>39934</v>
      </c>
      <c r="B1527" t="s">
        <v>218</v>
      </c>
      <c r="C1527" t="s">
        <v>219</v>
      </c>
      <c r="D1527" t="s">
        <v>0</v>
      </c>
      <c r="E1527" s="5">
        <v>155</v>
      </c>
    </row>
    <row r="1528" spans="1:5" ht="10.5" hidden="1" customHeight="1" outlineLevel="2">
      <c r="A1528" s="8">
        <v>39965</v>
      </c>
      <c r="B1528" t="s">
        <v>218</v>
      </c>
      <c r="C1528" t="s">
        <v>219</v>
      </c>
      <c r="D1528" t="s">
        <v>0</v>
      </c>
      <c r="E1528" s="5">
        <v>584</v>
      </c>
    </row>
    <row r="1529" spans="1:5" ht="10.5" hidden="1" customHeight="1" outlineLevel="2">
      <c r="A1529" s="8">
        <v>39995</v>
      </c>
      <c r="B1529" t="s">
        <v>218</v>
      </c>
      <c r="C1529" t="s">
        <v>219</v>
      </c>
      <c r="D1529" t="s">
        <v>0</v>
      </c>
      <c r="E1529" s="5">
        <v>566</v>
      </c>
    </row>
    <row r="1530" spans="1:5" ht="10.5" hidden="1" customHeight="1" outlineLevel="2">
      <c r="A1530" s="8">
        <v>40026</v>
      </c>
      <c r="B1530" t="s">
        <v>218</v>
      </c>
      <c r="C1530" t="s">
        <v>219</v>
      </c>
      <c r="D1530" t="s">
        <v>0</v>
      </c>
      <c r="E1530" s="5">
        <v>200</v>
      </c>
    </row>
    <row r="1531" spans="1:5" ht="10.5" hidden="1" customHeight="1" outlineLevel="2">
      <c r="A1531" s="8">
        <v>40057</v>
      </c>
      <c r="B1531" t="s">
        <v>218</v>
      </c>
      <c r="C1531" t="s">
        <v>219</v>
      </c>
      <c r="D1531" t="s">
        <v>0</v>
      </c>
      <c r="E1531" s="5">
        <v>234</v>
      </c>
    </row>
    <row r="1532" spans="1:5" ht="10.5" customHeight="1" outlineLevel="1" collapsed="1">
      <c r="A1532" s="8"/>
      <c r="B1532" s="10" t="s">
        <v>375</v>
      </c>
      <c r="E1532" s="5">
        <f>SUBTOTAL(9,E1523:E1531)</f>
        <v>2154</v>
      </c>
    </row>
    <row r="1533" spans="1:5" ht="10.5" hidden="1" customHeight="1" outlineLevel="2">
      <c r="A1533" s="8">
        <v>39814</v>
      </c>
      <c r="B1533" t="s">
        <v>238</v>
      </c>
      <c r="C1533" t="s">
        <v>239</v>
      </c>
      <c r="D1533" t="s">
        <v>0</v>
      </c>
      <c r="E1533" s="5">
        <v>12</v>
      </c>
    </row>
    <row r="1534" spans="1:5" ht="10.5" hidden="1" customHeight="1" outlineLevel="2">
      <c r="A1534" s="8">
        <v>39845</v>
      </c>
      <c r="B1534" t="s">
        <v>238</v>
      </c>
      <c r="C1534" t="s">
        <v>239</v>
      </c>
      <c r="D1534" t="s">
        <v>0</v>
      </c>
      <c r="E1534" s="5">
        <v>2</v>
      </c>
    </row>
    <row r="1535" spans="1:5" ht="10.5" hidden="1" customHeight="1" outlineLevel="2">
      <c r="A1535" s="8">
        <v>39873</v>
      </c>
      <c r="B1535" t="s">
        <v>238</v>
      </c>
      <c r="C1535" t="s">
        <v>239</v>
      </c>
      <c r="D1535" t="s">
        <v>0</v>
      </c>
      <c r="E1535" s="5">
        <v>37</v>
      </c>
    </row>
    <row r="1536" spans="1:5" ht="10.5" hidden="1" customHeight="1" outlineLevel="2">
      <c r="A1536" s="8">
        <v>39904</v>
      </c>
      <c r="B1536" t="s">
        <v>238</v>
      </c>
      <c r="C1536" t="s">
        <v>239</v>
      </c>
      <c r="D1536" t="s">
        <v>0</v>
      </c>
      <c r="E1536" s="5">
        <v>12</v>
      </c>
    </row>
    <row r="1537" spans="1:5" ht="10.5" hidden="1" customHeight="1" outlineLevel="2">
      <c r="A1537" s="8">
        <v>39934</v>
      </c>
      <c r="B1537" t="s">
        <v>238</v>
      </c>
      <c r="C1537" t="s">
        <v>239</v>
      </c>
      <c r="D1537" t="s">
        <v>0</v>
      </c>
      <c r="E1537" s="5">
        <v>17</v>
      </c>
    </row>
    <row r="1538" spans="1:5" ht="10.5" hidden="1" customHeight="1" outlineLevel="2">
      <c r="A1538" s="8">
        <v>39965</v>
      </c>
      <c r="B1538" t="s">
        <v>238</v>
      </c>
      <c r="C1538" t="s">
        <v>239</v>
      </c>
      <c r="D1538" t="s">
        <v>0</v>
      </c>
      <c r="E1538" s="5">
        <v>24</v>
      </c>
    </row>
    <row r="1539" spans="1:5" ht="10.5" hidden="1" customHeight="1" outlineLevel="2">
      <c r="A1539" s="8">
        <v>39995</v>
      </c>
      <c r="B1539" t="s">
        <v>238</v>
      </c>
      <c r="C1539" t="s">
        <v>239</v>
      </c>
      <c r="D1539" t="s">
        <v>0</v>
      </c>
      <c r="E1539" s="5">
        <v>7</v>
      </c>
    </row>
    <row r="1540" spans="1:5" ht="10.5" hidden="1" customHeight="1" outlineLevel="2">
      <c r="A1540" s="8">
        <v>40026</v>
      </c>
      <c r="B1540" t="s">
        <v>238</v>
      </c>
      <c r="C1540" t="s">
        <v>239</v>
      </c>
      <c r="D1540" t="s">
        <v>0</v>
      </c>
      <c r="E1540" s="5">
        <v>20</v>
      </c>
    </row>
    <row r="1541" spans="1:5" ht="10.5" hidden="1" customHeight="1" outlineLevel="2">
      <c r="A1541" s="8">
        <v>40057</v>
      </c>
      <c r="B1541" t="s">
        <v>238</v>
      </c>
      <c r="C1541" t="s">
        <v>239</v>
      </c>
      <c r="D1541" t="s">
        <v>0</v>
      </c>
      <c r="E1541" s="5">
        <v>21</v>
      </c>
    </row>
    <row r="1542" spans="1:5" ht="10.5" customHeight="1" outlineLevel="1" collapsed="1">
      <c r="A1542" s="8"/>
      <c r="B1542" s="10" t="s">
        <v>376</v>
      </c>
      <c r="E1542" s="5">
        <f>SUBTOTAL(9,E1533:E1541)</f>
        <v>152</v>
      </c>
    </row>
    <row r="1543" spans="1:5" ht="10.5" hidden="1" customHeight="1" outlineLevel="2">
      <c r="A1543" s="8">
        <v>39995</v>
      </c>
      <c r="B1543" t="s">
        <v>283</v>
      </c>
      <c r="C1543" t="s">
        <v>282</v>
      </c>
      <c r="D1543" t="s">
        <v>0</v>
      </c>
      <c r="E1543" s="5">
        <v>20</v>
      </c>
    </row>
    <row r="1544" spans="1:5" ht="10.5" hidden="1" customHeight="1" outlineLevel="2">
      <c r="A1544" s="8">
        <v>40026</v>
      </c>
      <c r="B1544" t="s">
        <v>283</v>
      </c>
      <c r="C1544" t="s">
        <v>282</v>
      </c>
      <c r="D1544" t="s">
        <v>0</v>
      </c>
      <c r="E1544" s="5">
        <v>0</v>
      </c>
    </row>
    <row r="1545" spans="1:5" ht="10.5" customHeight="1" outlineLevel="1" collapsed="1">
      <c r="A1545" s="8"/>
      <c r="B1545" s="10" t="s">
        <v>439</v>
      </c>
      <c r="E1545" s="5">
        <f>SUBTOTAL(9,E1543:E1544)</f>
        <v>20</v>
      </c>
    </row>
    <row r="1546" spans="1:5" ht="10.5" hidden="1" customHeight="1" outlineLevel="2">
      <c r="A1546" s="8">
        <v>39995</v>
      </c>
      <c r="B1546" t="s">
        <v>285</v>
      </c>
      <c r="C1546" t="s">
        <v>284</v>
      </c>
      <c r="D1546" t="s">
        <v>0</v>
      </c>
      <c r="E1546" s="5">
        <v>20</v>
      </c>
    </row>
    <row r="1547" spans="1:5" ht="10.5" hidden="1" customHeight="1" outlineLevel="2">
      <c r="A1547" s="8">
        <v>40026</v>
      </c>
      <c r="B1547" t="s">
        <v>285</v>
      </c>
      <c r="C1547" t="s">
        <v>284</v>
      </c>
      <c r="D1547" t="s">
        <v>0</v>
      </c>
      <c r="E1547" s="5">
        <v>0</v>
      </c>
    </row>
    <row r="1548" spans="1:5" ht="10.5" customHeight="1" outlineLevel="1" collapsed="1">
      <c r="A1548" s="8"/>
      <c r="B1548" s="10" t="s">
        <v>440</v>
      </c>
      <c r="E1548" s="5">
        <f>SUBTOTAL(9,E1546:E1547)</f>
        <v>20</v>
      </c>
    </row>
    <row r="1549" spans="1:5" ht="10.5" hidden="1" customHeight="1" outlineLevel="2">
      <c r="A1549" s="8">
        <v>40057</v>
      </c>
      <c r="B1549" t="s">
        <v>293</v>
      </c>
      <c r="C1549" t="s">
        <v>292</v>
      </c>
      <c r="D1549" t="s">
        <v>0</v>
      </c>
      <c r="E1549" s="5">
        <v>20</v>
      </c>
    </row>
    <row r="1550" spans="1:5" ht="10.5" customHeight="1" outlineLevel="1" collapsed="1">
      <c r="A1550" s="8"/>
      <c r="B1550" s="10" t="s">
        <v>441</v>
      </c>
      <c r="E1550" s="5">
        <f>SUBTOTAL(9,E1549:E1549)</f>
        <v>20</v>
      </c>
    </row>
    <row r="1551" spans="1:5" ht="10.5" hidden="1" customHeight="1" outlineLevel="2">
      <c r="A1551" s="8">
        <v>40057</v>
      </c>
      <c r="B1551" t="s">
        <v>295</v>
      </c>
      <c r="C1551" t="s">
        <v>294</v>
      </c>
      <c r="D1551" t="s">
        <v>0</v>
      </c>
      <c r="E1551" s="5">
        <v>10</v>
      </c>
    </row>
    <row r="1552" spans="1:5" ht="10.5" customHeight="1" outlineLevel="1" collapsed="1">
      <c r="A1552" s="8"/>
      <c r="B1552" s="10" t="s">
        <v>442</v>
      </c>
      <c r="E1552" s="5">
        <f>SUBTOTAL(9,E1551:E1551)</f>
        <v>10</v>
      </c>
    </row>
    <row r="1553" spans="1:5" ht="10.5" hidden="1" customHeight="1" outlineLevel="2">
      <c r="A1553" s="8">
        <v>39814</v>
      </c>
      <c r="B1553" t="s">
        <v>62</v>
      </c>
      <c r="C1553" t="s">
        <v>63</v>
      </c>
      <c r="D1553" t="s">
        <v>0</v>
      </c>
      <c r="E1553" s="5">
        <v>16</v>
      </c>
    </row>
    <row r="1554" spans="1:5" ht="10.5" hidden="1" customHeight="1" outlineLevel="2">
      <c r="A1554" s="8">
        <v>39845</v>
      </c>
      <c r="B1554" t="s">
        <v>62</v>
      </c>
      <c r="C1554" t="s">
        <v>63</v>
      </c>
      <c r="D1554" t="s">
        <v>0</v>
      </c>
      <c r="E1554" s="5">
        <v>16</v>
      </c>
    </row>
    <row r="1555" spans="1:5" ht="10.5" hidden="1" customHeight="1" outlineLevel="2">
      <c r="A1555" s="8">
        <v>39873</v>
      </c>
      <c r="B1555" t="s">
        <v>62</v>
      </c>
      <c r="C1555" t="s">
        <v>63</v>
      </c>
      <c r="D1555" t="s">
        <v>0</v>
      </c>
      <c r="E1555" s="5">
        <v>45</v>
      </c>
    </row>
    <row r="1556" spans="1:5" ht="10.5" hidden="1" customHeight="1" outlineLevel="2">
      <c r="A1556" s="8">
        <v>39904</v>
      </c>
      <c r="B1556" t="s">
        <v>62</v>
      </c>
      <c r="C1556" t="s">
        <v>63</v>
      </c>
      <c r="D1556" t="s">
        <v>0</v>
      </c>
      <c r="E1556" s="5">
        <v>10</v>
      </c>
    </row>
    <row r="1557" spans="1:5" ht="10.5" hidden="1" customHeight="1" outlineLevel="2">
      <c r="A1557" s="8">
        <v>39934</v>
      </c>
      <c r="B1557" t="s">
        <v>62</v>
      </c>
      <c r="C1557" t="s">
        <v>63</v>
      </c>
      <c r="D1557" t="s">
        <v>0</v>
      </c>
      <c r="E1557" s="5">
        <v>15</v>
      </c>
    </row>
    <row r="1558" spans="1:5" ht="10.5" hidden="1" customHeight="1" outlineLevel="2">
      <c r="A1558" s="8">
        <v>39965</v>
      </c>
      <c r="B1558" t="s">
        <v>62</v>
      </c>
      <c r="C1558" t="s">
        <v>63</v>
      </c>
      <c r="D1558" t="s">
        <v>0</v>
      </c>
      <c r="E1558" s="5">
        <v>8</v>
      </c>
    </row>
    <row r="1559" spans="1:5" ht="10.5" hidden="1" customHeight="1" outlineLevel="2">
      <c r="A1559" s="8">
        <v>39995</v>
      </c>
      <c r="B1559" t="s">
        <v>62</v>
      </c>
      <c r="C1559" t="s">
        <v>63</v>
      </c>
      <c r="D1559" t="s">
        <v>0</v>
      </c>
      <c r="E1559" s="5">
        <v>8</v>
      </c>
    </row>
    <row r="1560" spans="1:5" ht="10.5" hidden="1" customHeight="1" outlineLevel="2">
      <c r="A1560" s="8">
        <v>40026</v>
      </c>
      <c r="B1560" t="s">
        <v>62</v>
      </c>
      <c r="C1560" t="s">
        <v>63</v>
      </c>
      <c r="D1560" t="s">
        <v>0</v>
      </c>
      <c r="E1560" s="5">
        <v>21</v>
      </c>
    </row>
    <row r="1561" spans="1:5" ht="10.5" hidden="1" customHeight="1" outlineLevel="2">
      <c r="A1561" s="8">
        <v>40057</v>
      </c>
      <c r="B1561" t="s">
        <v>62</v>
      </c>
      <c r="C1561" t="s">
        <v>63</v>
      </c>
      <c r="D1561" t="s">
        <v>0</v>
      </c>
      <c r="E1561" s="5">
        <v>17</v>
      </c>
    </row>
    <row r="1562" spans="1:5" ht="10.5" customHeight="1" outlineLevel="1" collapsed="1">
      <c r="A1562" s="8"/>
      <c r="B1562" s="10" t="s">
        <v>378</v>
      </c>
      <c r="E1562" s="5">
        <f>SUBTOTAL(9,E1553:E1561)</f>
        <v>156</v>
      </c>
    </row>
    <row r="1563" spans="1:5" ht="10.5" hidden="1" customHeight="1" outlineLevel="2">
      <c r="A1563" s="8">
        <v>39814</v>
      </c>
      <c r="B1563" t="s">
        <v>114</v>
      </c>
      <c r="C1563" t="s">
        <v>115</v>
      </c>
      <c r="D1563" t="s">
        <v>0</v>
      </c>
      <c r="E1563" s="5">
        <v>2</v>
      </c>
    </row>
    <row r="1564" spans="1:5" ht="10.5" hidden="1" customHeight="1" outlineLevel="2">
      <c r="A1564" s="8">
        <v>39845</v>
      </c>
      <c r="B1564" t="s">
        <v>114</v>
      </c>
      <c r="C1564" t="s">
        <v>115</v>
      </c>
      <c r="D1564" t="s">
        <v>0</v>
      </c>
      <c r="E1564" s="5">
        <v>1</v>
      </c>
    </row>
    <row r="1565" spans="1:5" ht="10.5" hidden="1" customHeight="1" outlineLevel="2">
      <c r="A1565" s="8">
        <v>40026</v>
      </c>
      <c r="B1565" t="s">
        <v>114</v>
      </c>
      <c r="C1565" t="s">
        <v>115</v>
      </c>
      <c r="D1565" t="s">
        <v>0</v>
      </c>
      <c r="E1565" s="5">
        <v>0</v>
      </c>
    </row>
    <row r="1566" spans="1:5" ht="10.5" customHeight="1" outlineLevel="1" collapsed="1">
      <c r="A1566" s="8"/>
      <c r="B1566" s="10" t="s">
        <v>380</v>
      </c>
      <c r="E1566" s="5">
        <f>SUBTOTAL(9,E1563:E1565)</f>
        <v>3</v>
      </c>
    </row>
    <row r="1567" spans="1:5" ht="10.5" hidden="1" customHeight="1" outlineLevel="2">
      <c r="A1567" s="8">
        <v>39965</v>
      </c>
      <c r="B1567" t="s">
        <v>271</v>
      </c>
      <c r="C1567" t="s">
        <v>270</v>
      </c>
      <c r="D1567" t="s">
        <v>0</v>
      </c>
      <c r="E1567" s="5">
        <v>0</v>
      </c>
    </row>
    <row r="1568" spans="1:5" ht="10.5" customHeight="1" outlineLevel="1" collapsed="1">
      <c r="A1568" s="8"/>
      <c r="B1568" s="10" t="s">
        <v>443</v>
      </c>
      <c r="E1568" s="5">
        <f>SUBTOTAL(9,E1567:E1567)</f>
        <v>0</v>
      </c>
    </row>
    <row r="1569" spans="1:5" ht="10.5" hidden="1" customHeight="1" outlineLevel="2">
      <c r="A1569" s="8">
        <v>39814</v>
      </c>
      <c r="B1569" t="s">
        <v>128</v>
      </c>
      <c r="C1569" t="s">
        <v>129</v>
      </c>
      <c r="D1569" t="s">
        <v>0</v>
      </c>
      <c r="E1569" s="5">
        <v>0</v>
      </c>
    </row>
    <row r="1570" spans="1:5" ht="10.5" hidden="1" customHeight="1" outlineLevel="2">
      <c r="A1570" s="8">
        <v>39904</v>
      </c>
      <c r="B1570" t="s">
        <v>128</v>
      </c>
      <c r="C1570" t="s">
        <v>129</v>
      </c>
      <c r="D1570" t="s">
        <v>0</v>
      </c>
      <c r="E1570" s="5">
        <v>1</v>
      </c>
    </row>
    <row r="1571" spans="1:5" ht="10.5" hidden="1" customHeight="1" outlineLevel="2">
      <c r="A1571" s="8">
        <v>40026</v>
      </c>
      <c r="B1571" t="s">
        <v>128</v>
      </c>
      <c r="C1571" t="s">
        <v>129</v>
      </c>
      <c r="D1571" t="s">
        <v>0</v>
      </c>
      <c r="E1571" s="5">
        <v>1</v>
      </c>
    </row>
    <row r="1572" spans="1:5" ht="10.5" hidden="1" customHeight="1" outlineLevel="2">
      <c r="A1572" s="8">
        <v>40057</v>
      </c>
      <c r="B1572" t="s">
        <v>128</v>
      </c>
      <c r="C1572" t="s">
        <v>129</v>
      </c>
      <c r="D1572" t="s">
        <v>0</v>
      </c>
      <c r="E1572" s="5">
        <v>0</v>
      </c>
    </row>
    <row r="1573" spans="1:5" ht="10.5" customHeight="1" outlineLevel="1" collapsed="1">
      <c r="A1573" s="8"/>
      <c r="B1573" s="10" t="s">
        <v>384</v>
      </c>
      <c r="E1573" s="5">
        <f>SUBTOTAL(9,E1569:E1572)</f>
        <v>2</v>
      </c>
    </row>
    <row r="1574" spans="1:5" ht="10.5" hidden="1" customHeight="1" outlineLevel="2">
      <c r="A1574" s="8">
        <v>39814</v>
      </c>
      <c r="B1574" t="s">
        <v>194</v>
      </c>
      <c r="C1574" t="s">
        <v>195</v>
      </c>
      <c r="D1574" t="s">
        <v>0</v>
      </c>
      <c r="E1574" s="5">
        <v>8</v>
      </c>
    </row>
    <row r="1575" spans="1:5" ht="10.5" customHeight="1" outlineLevel="1" collapsed="1">
      <c r="A1575" s="8"/>
      <c r="B1575" s="10" t="s">
        <v>386</v>
      </c>
      <c r="E1575" s="5">
        <f>SUBTOTAL(9,E1574:E1574)</f>
        <v>8</v>
      </c>
    </row>
    <row r="1576" spans="1:5" ht="10.5" hidden="1" customHeight="1" outlineLevel="2">
      <c r="A1576" s="8">
        <v>39814</v>
      </c>
      <c r="B1576" t="s">
        <v>6</v>
      </c>
      <c r="C1576" t="s">
        <v>7</v>
      </c>
      <c r="D1576" t="s">
        <v>0</v>
      </c>
      <c r="E1576" s="5">
        <v>0</v>
      </c>
    </row>
    <row r="1577" spans="1:5" ht="10.5" hidden="1" customHeight="1" outlineLevel="2">
      <c r="A1577" s="8">
        <v>39845</v>
      </c>
      <c r="B1577" t="s">
        <v>6</v>
      </c>
      <c r="C1577" t="s">
        <v>7</v>
      </c>
      <c r="D1577" t="s">
        <v>0</v>
      </c>
      <c r="E1577" s="5">
        <v>4</v>
      </c>
    </row>
    <row r="1578" spans="1:5" ht="10.5" hidden="1" customHeight="1" outlineLevel="2">
      <c r="A1578" s="8">
        <v>39873</v>
      </c>
      <c r="B1578" t="s">
        <v>6</v>
      </c>
      <c r="C1578" t="s">
        <v>7</v>
      </c>
      <c r="D1578" t="s">
        <v>0</v>
      </c>
      <c r="E1578" s="5">
        <v>0</v>
      </c>
    </row>
    <row r="1579" spans="1:5" ht="10.5" hidden="1" customHeight="1" outlineLevel="2">
      <c r="A1579" s="8">
        <v>39965</v>
      </c>
      <c r="B1579" t="s">
        <v>6</v>
      </c>
      <c r="C1579" t="s">
        <v>7</v>
      </c>
      <c r="D1579" t="s">
        <v>0</v>
      </c>
      <c r="E1579" s="5">
        <v>10</v>
      </c>
    </row>
    <row r="1580" spans="1:5" ht="10.5" hidden="1" customHeight="1" outlineLevel="2">
      <c r="A1580" s="8">
        <v>39995</v>
      </c>
      <c r="B1580" t="s">
        <v>6</v>
      </c>
      <c r="C1580" t="s">
        <v>7</v>
      </c>
      <c r="D1580" t="s">
        <v>0</v>
      </c>
      <c r="E1580" s="5">
        <v>3</v>
      </c>
    </row>
    <row r="1581" spans="1:5" ht="10.5" hidden="1" customHeight="1" outlineLevel="2">
      <c r="A1581" s="8">
        <v>40026</v>
      </c>
      <c r="B1581" t="s">
        <v>6</v>
      </c>
      <c r="C1581" t="s">
        <v>7</v>
      </c>
      <c r="D1581" t="s">
        <v>0</v>
      </c>
      <c r="E1581" s="5">
        <v>0</v>
      </c>
    </row>
    <row r="1582" spans="1:5" ht="10.5" hidden="1" customHeight="1" outlineLevel="2">
      <c r="A1582" s="8">
        <v>40057</v>
      </c>
      <c r="B1582" t="s">
        <v>6</v>
      </c>
      <c r="C1582" t="s">
        <v>7</v>
      </c>
      <c r="D1582" t="s">
        <v>0</v>
      </c>
      <c r="E1582" s="5">
        <v>3</v>
      </c>
    </row>
    <row r="1583" spans="1:5" ht="10.5" customHeight="1" outlineLevel="1" collapsed="1">
      <c r="A1583" s="8"/>
      <c r="B1583" s="10" t="s">
        <v>387</v>
      </c>
      <c r="E1583" s="5">
        <f>SUBTOTAL(9,E1576:E1582)</f>
        <v>20</v>
      </c>
    </row>
    <row r="1584" spans="1:5" ht="10.5" hidden="1" customHeight="1" outlineLevel="2">
      <c r="A1584" s="8">
        <v>39814</v>
      </c>
      <c r="B1584" t="s">
        <v>8</v>
      </c>
      <c r="C1584" t="s">
        <v>9</v>
      </c>
      <c r="D1584" t="s">
        <v>0</v>
      </c>
      <c r="E1584" s="5">
        <v>66</v>
      </c>
    </row>
    <row r="1585" spans="1:5" ht="10.5" hidden="1" customHeight="1" outlineLevel="2">
      <c r="A1585" s="8">
        <v>39845</v>
      </c>
      <c r="B1585" t="s">
        <v>8</v>
      </c>
      <c r="C1585" t="s">
        <v>9</v>
      </c>
      <c r="D1585" t="s">
        <v>0</v>
      </c>
      <c r="E1585" s="5">
        <v>36</v>
      </c>
    </row>
    <row r="1586" spans="1:5" ht="10.5" hidden="1" customHeight="1" outlineLevel="2">
      <c r="A1586" s="8">
        <v>39873</v>
      </c>
      <c r="B1586" t="s">
        <v>8</v>
      </c>
      <c r="C1586" t="s">
        <v>9</v>
      </c>
      <c r="D1586" t="s">
        <v>0</v>
      </c>
      <c r="E1586" s="5">
        <v>39</v>
      </c>
    </row>
    <row r="1587" spans="1:5" ht="10.5" hidden="1" customHeight="1" outlineLevel="2">
      <c r="A1587" s="8">
        <v>39904</v>
      </c>
      <c r="B1587" t="s">
        <v>8</v>
      </c>
      <c r="C1587" t="s">
        <v>9</v>
      </c>
      <c r="D1587" t="s">
        <v>0</v>
      </c>
      <c r="E1587" s="5">
        <v>19</v>
      </c>
    </row>
    <row r="1588" spans="1:5" ht="10.5" hidden="1" customHeight="1" outlineLevel="2">
      <c r="A1588" s="8">
        <v>39934</v>
      </c>
      <c r="B1588" t="s">
        <v>8</v>
      </c>
      <c r="C1588" t="s">
        <v>9</v>
      </c>
      <c r="D1588" t="s">
        <v>0</v>
      </c>
      <c r="E1588" s="5">
        <v>45</v>
      </c>
    </row>
    <row r="1589" spans="1:5" ht="10.5" hidden="1" customHeight="1" outlineLevel="2">
      <c r="A1589" s="8">
        <v>39965</v>
      </c>
      <c r="B1589" t="s">
        <v>8</v>
      </c>
      <c r="C1589" t="s">
        <v>9</v>
      </c>
      <c r="D1589" t="s">
        <v>0</v>
      </c>
      <c r="E1589" s="5">
        <v>42</v>
      </c>
    </row>
    <row r="1590" spans="1:5" ht="10.5" hidden="1" customHeight="1" outlineLevel="2">
      <c r="A1590" s="8">
        <v>39995</v>
      </c>
      <c r="B1590" t="s">
        <v>8</v>
      </c>
      <c r="C1590" t="s">
        <v>9</v>
      </c>
      <c r="D1590" t="s">
        <v>0</v>
      </c>
      <c r="E1590" s="5">
        <v>47</v>
      </c>
    </row>
    <row r="1591" spans="1:5" ht="10.5" hidden="1" customHeight="1" outlineLevel="2">
      <c r="A1591" s="8">
        <v>40026</v>
      </c>
      <c r="B1591" t="s">
        <v>8</v>
      </c>
      <c r="C1591" t="s">
        <v>9</v>
      </c>
      <c r="D1591" t="s">
        <v>0</v>
      </c>
      <c r="E1591" s="5">
        <v>33</v>
      </c>
    </row>
    <row r="1592" spans="1:5" ht="10.5" hidden="1" customHeight="1" outlineLevel="2">
      <c r="A1592" s="8">
        <v>40057</v>
      </c>
      <c r="B1592" t="s">
        <v>8</v>
      </c>
      <c r="C1592" t="s">
        <v>9</v>
      </c>
      <c r="D1592" t="s">
        <v>0</v>
      </c>
      <c r="E1592" s="5">
        <v>10</v>
      </c>
    </row>
    <row r="1593" spans="1:5" ht="10.5" customHeight="1" outlineLevel="1" collapsed="1">
      <c r="A1593" s="8"/>
      <c r="B1593" s="10" t="s">
        <v>388</v>
      </c>
      <c r="E1593" s="5">
        <f>SUBTOTAL(9,E1584:E1592)</f>
        <v>337</v>
      </c>
    </row>
    <row r="1594" spans="1:5" ht="10.5" hidden="1" customHeight="1" outlineLevel="2">
      <c r="A1594" s="8">
        <v>39814</v>
      </c>
      <c r="B1594" t="s">
        <v>12</v>
      </c>
      <c r="C1594" t="s">
        <v>13</v>
      </c>
      <c r="D1594" t="s">
        <v>0</v>
      </c>
      <c r="E1594" s="5">
        <v>6</v>
      </c>
    </row>
    <row r="1595" spans="1:5" ht="10.5" hidden="1" customHeight="1" outlineLevel="2">
      <c r="A1595" s="8">
        <v>39845</v>
      </c>
      <c r="B1595" t="s">
        <v>12</v>
      </c>
      <c r="C1595" t="s">
        <v>13</v>
      </c>
      <c r="D1595" t="s">
        <v>0</v>
      </c>
      <c r="E1595" s="5">
        <v>4</v>
      </c>
    </row>
    <row r="1596" spans="1:5" ht="10.5" hidden="1" customHeight="1" outlineLevel="2">
      <c r="A1596" s="8">
        <v>39873</v>
      </c>
      <c r="B1596" t="s">
        <v>12</v>
      </c>
      <c r="C1596" t="s">
        <v>13</v>
      </c>
      <c r="D1596" t="s">
        <v>0</v>
      </c>
      <c r="E1596" s="5">
        <v>5</v>
      </c>
    </row>
    <row r="1597" spans="1:5" ht="10.5" hidden="1" customHeight="1" outlineLevel="2">
      <c r="A1597" s="8">
        <v>39904</v>
      </c>
      <c r="B1597" t="s">
        <v>12</v>
      </c>
      <c r="C1597" t="s">
        <v>13</v>
      </c>
      <c r="D1597" t="s">
        <v>0</v>
      </c>
      <c r="E1597" s="5">
        <v>2</v>
      </c>
    </row>
    <row r="1598" spans="1:5" ht="10.5" hidden="1" customHeight="1" outlineLevel="2">
      <c r="A1598" s="8">
        <v>39934</v>
      </c>
      <c r="B1598" t="s">
        <v>12</v>
      </c>
      <c r="C1598" t="s">
        <v>13</v>
      </c>
      <c r="D1598" t="s">
        <v>0</v>
      </c>
      <c r="E1598" s="5">
        <v>7</v>
      </c>
    </row>
    <row r="1599" spans="1:5" ht="10.5" hidden="1" customHeight="1" outlineLevel="2">
      <c r="A1599" s="8">
        <v>39965</v>
      </c>
      <c r="B1599" t="s">
        <v>12</v>
      </c>
      <c r="C1599" t="s">
        <v>13</v>
      </c>
      <c r="D1599" t="s">
        <v>0</v>
      </c>
      <c r="E1599" s="5">
        <v>1</v>
      </c>
    </row>
    <row r="1600" spans="1:5" ht="10.5" hidden="1" customHeight="1" outlineLevel="2">
      <c r="A1600" s="8">
        <v>39995</v>
      </c>
      <c r="B1600" t="s">
        <v>12</v>
      </c>
      <c r="C1600" t="s">
        <v>13</v>
      </c>
      <c r="D1600" t="s">
        <v>0</v>
      </c>
      <c r="E1600" s="5">
        <v>1</v>
      </c>
    </row>
    <row r="1601" spans="1:5" ht="10.5" hidden="1" customHeight="1" outlineLevel="2">
      <c r="A1601" s="8">
        <v>40026</v>
      </c>
      <c r="B1601" t="s">
        <v>12</v>
      </c>
      <c r="C1601" t="s">
        <v>13</v>
      </c>
      <c r="D1601" t="s">
        <v>0</v>
      </c>
      <c r="E1601" s="5">
        <v>3</v>
      </c>
    </row>
    <row r="1602" spans="1:5" ht="10.5" hidden="1" customHeight="1" outlineLevel="2">
      <c r="A1602" s="8">
        <v>40057</v>
      </c>
      <c r="B1602" t="s">
        <v>12</v>
      </c>
      <c r="C1602" t="s">
        <v>13</v>
      </c>
      <c r="D1602" t="s">
        <v>0</v>
      </c>
      <c r="E1602" s="5">
        <v>0</v>
      </c>
    </row>
    <row r="1603" spans="1:5" ht="10.5" customHeight="1" outlineLevel="1" collapsed="1">
      <c r="A1603" s="8"/>
      <c r="B1603" s="10" t="s">
        <v>390</v>
      </c>
      <c r="E1603" s="5">
        <f>SUBTOTAL(9,E1594:E1602)</f>
        <v>29</v>
      </c>
    </row>
    <row r="1604" spans="1:5" ht="10.5" hidden="1" customHeight="1" outlineLevel="2">
      <c r="A1604" s="8">
        <v>39814</v>
      </c>
      <c r="B1604" t="s">
        <v>14</v>
      </c>
      <c r="C1604" t="s">
        <v>15</v>
      </c>
      <c r="D1604" t="s">
        <v>0</v>
      </c>
      <c r="E1604" s="5">
        <v>0</v>
      </c>
    </row>
    <row r="1605" spans="1:5" ht="10.5" hidden="1" customHeight="1" outlineLevel="2">
      <c r="A1605" s="8">
        <v>39845</v>
      </c>
      <c r="B1605" t="s">
        <v>14</v>
      </c>
      <c r="C1605" t="s">
        <v>15</v>
      </c>
      <c r="D1605" t="s">
        <v>0</v>
      </c>
      <c r="E1605" s="5">
        <v>0</v>
      </c>
    </row>
    <row r="1606" spans="1:5" ht="10.5" hidden="1" customHeight="1" outlineLevel="2">
      <c r="A1606" s="8">
        <v>39995</v>
      </c>
      <c r="B1606" t="s">
        <v>14</v>
      </c>
      <c r="C1606" t="s">
        <v>15</v>
      </c>
      <c r="D1606" t="s">
        <v>0</v>
      </c>
      <c r="E1606" s="5">
        <v>0</v>
      </c>
    </row>
    <row r="1607" spans="1:5" ht="10.5" customHeight="1" outlineLevel="1" collapsed="1">
      <c r="A1607" s="8"/>
      <c r="B1607" s="10" t="s">
        <v>391</v>
      </c>
      <c r="E1607" s="5">
        <f>SUBTOTAL(9,E1604:E1606)</f>
        <v>0</v>
      </c>
    </row>
    <row r="1608" spans="1:5" ht="10.5" hidden="1" customHeight="1" outlineLevel="2">
      <c r="A1608" s="8">
        <v>39814</v>
      </c>
      <c r="B1608" t="s">
        <v>16</v>
      </c>
      <c r="C1608" t="s">
        <v>17</v>
      </c>
      <c r="D1608" t="s">
        <v>0</v>
      </c>
      <c r="E1608" s="5">
        <v>50</v>
      </c>
    </row>
    <row r="1609" spans="1:5" ht="10.5" hidden="1" customHeight="1" outlineLevel="2">
      <c r="A1609" s="8">
        <v>39845</v>
      </c>
      <c r="B1609" t="s">
        <v>16</v>
      </c>
      <c r="C1609" t="s">
        <v>17</v>
      </c>
      <c r="D1609" t="s">
        <v>0</v>
      </c>
      <c r="E1609" s="5">
        <v>24</v>
      </c>
    </row>
    <row r="1610" spans="1:5" ht="10.5" hidden="1" customHeight="1" outlineLevel="2">
      <c r="A1610" s="8">
        <v>39873</v>
      </c>
      <c r="B1610" t="s">
        <v>16</v>
      </c>
      <c r="C1610" t="s">
        <v>17</v>
      </c>
      <c r="D1610" t="s">
        <v>0</v>
      </c>
      <c r="E1610" s="5">
        <v>15</v>
      </c>
    </row>
    <row r="1611" spans="1:5" ht="10.5" hidden="1" customHeight="1" outlineLevel="2">
      <c r="A1611" s="8">
        <v>39904</v>
      </c>
      <c r="B1611" t="s">
        <v>16</v>
      </c>
      <c r="C1611" t="s">
        <v>17</v>
      </c>
      <c r="D1611" t="s">
        <v>0</v>
      </c>
      <c r="E1611" s="5">
        <v>11</v>
      </c>
    </row>
    <row r="1612" spans="1:5" ht="10.5" hidden="1" customHeight="1" outlineLevel="2">
      <c r="A1612" s="8">
        <v>39934</v>
      </c>
      <c r="B1612" t="s">
        <v>16</v>
      </c>
      <c r="C1612" t="s">
        <v>17</v>
      </c>
      <c r="D1612" t="s">
        <v>0</v>
      </c>
      <c r="E1612" s="5">
        <v>0</v>
      </c>
    </row>
    <row r="1613" spans="1:5" ht="10.5" hidden="1" customHeight="1" outlineLevel="2">
      <c r="A1613" s="8">
        <v>39965</v>
      </c>
      <c r="B1613" t="s">
        <v>16</v>
      </c>
      <c r="C1613" t="s">
        <v>17</v>
      </c>
      <c r="D1613" t="s">
        <v>0</v>
      </c>
      <c r="E1613" s="5">
        <v>2</v>
      </c>
    </row>
    <row r="1614" spans="1:5" ht="10.5" hidden="1" customHeight="1" outlineLevel="2">
      <c r="A1614" s="8">
        <v>39995</v>
      </c>
      <c r="B1614" t="s">
        <v>16</v>
      </c>
      <c r="C1614" t="s">
        <v>17</v>
      </c>
      <c r="D1614" t="s">
        <v>0</v>
      </c>
      <c r="E1614" s="5">
        <v>0</v>
      </c>
    </row>
    <row r="1615" spans="1:5" ht="10.5" hidden="1" customHeight="1" outlineLevel="2">
      <c r="A1615" s="8">
        <v>40026</v>
      </c>
      <c r="B1615" t="s">
        <v>16</v>
      </c>
      <c r="C1615" t="s">
        <v>17</v>
      </c>
      <c r="D1615" t="s">
        <v>0</v>
      </c>
      <c r="E1615" s="5">
        <v>0</v>
      </c>
    </row>
    <row r="1616" spans="1:5" ht="10.5" customHeight="1" outlineLevel="1" collapsed="1">
      <c r="A1616" s="8"/>
      <c r="B1616" s="10" t="s">
        <v>392</v>
      </c>
      <c r="E1616" s="5">
        <f>SUBTOTAL(9,E1608:E1615)</f>
        <v>102</v>
      </c>
    </row>
    <row r="1617" spans="1:5" ht="10.5" hidden="1" customHeight="1" outlineLevel="2">
      <c r="A1617" s="8">
        <v>40026</v>
      </c>
      <c r="B1617" t="s">
        <v>18</v>
      </c>
      <c r="C1617" t="s">
        <v>19</v>
      </c>
      <c r="D1617" t="s">
        <v>0</v>
      </c>
      <c r="E1617" s="5">
        <v>0</v>
      </c>
    </row>
    <row r="1618" spans="1:5" ht="10.5" customHeight="1" outlineLevel="1" collapsed="1">
      <c r="A1618" s="8"/>
      <c r="B1618" s="10" t="s">
        <v>393</v>
      </c>
      <c r="E1618" s="5">
        <f>SUBTOTAL(9,E1617:E1617)</f>
        <v>0</v>
      </c>
    </row>
    <row r="1619" spans="1:5" ht="10.5" hidden="1" customHeight="1" outlineLevel="2">
      <c r="A1619" s="8">
        <v>39845</v>
      </c>
      <c r="B1619" t="s">
        <v>20</v>
      </c>
      <c r="C1619" t="s">
        <v>21</v>
      </c>
      <c r="D1619" t="s">
        <v>0</v>
      </c>
      <c r="E1619" s="5">
        <v>3</v>
      </c>
    </row>
    <row r="1620" spans="1:5" ht="10.5" hidden="1" customHeight="1" outlineLevel="2">
      <c r="A1620" s="8">
        <v>39873</v>
      </c>
      <c r="B1620" t="s">
        <v>20</v>
      </c>
      <c r="C1620" t="s">
        <v>21</v>
      </c>
      <c r="D1620" t="s">
        <v>0</v>
      </c>
      <c r="E1620" s="5">
        <v>2</v>
      </c>
    </row>
    <row r="1621" spans="1:5" ht="10.5" hidden="1" customHeight="1" outlineLevel="2">
      <c r="A1621" s="8">
        <v>39904</v>
      </c>
      <c r="B1621" t="s">
        <v>20</v>
      </c>
      <c r="C1621" t="s">
        <v>21</v>
      </c>
      <c r="D1621" t="s">
        <v>0</v>
      </c>
      <c r="E1621" s="5">
        <v>1</v>
      </c>
    </row>
    <row r="1622" spans="1:5" ht="10.5" hidden="1" customHeight="1" outlineLevel="2">
      <c r="A1622" s="8">
        <v>39995</v>
      </c>
      <c r="B1622" t="s">
        <v>20</v>
      </c>
      <c r="C1622" t="s">
        <v>21</v>
      </c>
      <c r="D1622" t="s">
        <v>0</v>
      </c>
      <c r="E1622" s="5">
        <v>0</v>
      </c>
    </row>
    <row r="1623" spans="1:5" ht="10.5" hidden="1" customHeight="1" outlineLevel="2">
      <c r="A1623" s="8">
        <v>40026</v>
      </c>
      <c r="B1623" t="s">
        <v>20</v>
      </c>
      <c r="C1623" t="s">
        <v>21</v>
      </c>
      <c r="D1623" t="s">
        <v>0</v>
      </c>
      <c r="E1623" s="5">
        <v>0</v>
      </c>
    </row>
    <row r="1624" spans="1:5" ht="10.5" hidden="1" customHeight="1" outlineLevel="2">
      <c r="A1624" s="8">
        <v>40057</v>
      </c>
      <c r="B1624" t="s">
        <v>20</v>
      </c>
      <c r="C1624" t="s">
        <v>21</v>
      </c>
      <c r="D1624" t="s">
        <v>0</v>
      </c>
      <c r="E1624" s="5">
        <v>0</v>
      </c>
    </row>
    <row r="1625" spans="1:5" ht="10.5" customHeight="1" outlineLevel="1" collapsed="1">
      <c r="A1625" s="8"/>
      <c r="B1625" s="10" t="s">
        <v>394</v>
      </c>
      <c r="E1625" s="5">
        <f>SUBTOTAL(9,E1619:E1624)</f>
        <v>6</v>
      </c>
    </row>
    <row r="1626" spans="1:5" ht="10.5" hidden="1" customHeight="1" outlineLevel="2">
      <c r="A1626" s="8">
        <v>40026</v>
      </c>
      <c r="B1626" t="s">
        <v>40</v>
      </c>
      <c r="C1626" t="s">
        <v>41</v>
      </c>
      <c r="D1626" t="s">
        <v>0</v>
      </c>
      <c r="E1626" s="5">
        <v>0</v>
      </c>
    </row>
    <row r="1627" spans="1:5" ht="10.5" customHeight="1" outlineLevel="1" collapsed="1">
      <c r="A1627" s="8"/>
      <c r="B1627" s="10" t="s">
        <v>395</v>
      </c>
      <c r="E1627" s="5">
        <f>SUBTOTAL(9,E1626:E1626)</f>
        <v>0</v>
      </c>
    </row>
    <row r="1628" spans="1:5" ht="10.5" hidden="1" customHeight="1" outlineLevel="2">
      <c r="A1628" s="8">
        <v>40026</v>
      </c>
      <c r="B1628" t="s">
        <v>42</v>
      </c>
      <c r="C1628" t="s">
        <v>43</v>
      </c>
      <c r="D1628" t="s">
        <v>0</v>
      </c>
      <c r="E1628" s="5">
        <v>0</v>
      </c>
    </row>
    <row r="1629" spans="1:5" ht="10.5" customHeight="1" outlineLevel="1" collapsed="1">
      <c r="A1629" s="8"/>
      <c r="B1629" s="10" t="s">
        <v>396</v>
      </c>
      <c r="E1629" s="5">
        <f>SUBTOTAL(9,E1628:E1628)</f>
        <v>0</v>
      </c>
    </row>
    <row r="1630" spans="1:5" ht="10.5" hidden="1" customHeight="1" outlineLevel="2">
      <c r="A1630" s="8">
        <v>39845</v>
      </c>
      <c r="B1630" t="s">
        <v>190</v>
      </c>
      <c r="C1630" t="s">
        <v>191</v>
      </c>
      <c r="D1630" t="s">
        <v>0</v>
      </c>
      <c r="E1630" s="5">
        <v>1</v>
      </c>
    </row>
    <row r="1631" spans="1:5" ht="10.5" customHeight="1" outlineLevel="1" collapsed="1">
      <c r="A1631" s="8"/>
      <c r="B1631" s="10" t="s">
        <v>400</v>
      </c>
      <c r="E1631" s="5">
        <f>SUBTOTAL(9,E1630:E1630)</f>
        <v>1</v>
      </c>
    </row>
    <row r="1632" spans="1:5" ht="10.5" hidden="1" customHeight="1" outlineLevel="2">
      <c r="A1632" s="8">
        <v>39845</v>
      </c>
      <c r="B1632" t="s">
        <v>132</v>
      </c>
      <c r="C1632" t="s">
        <v>133</v>
      </c>
      <c r="D1632" t="s">
        <v>0</v>
      </c>
      <c r="E1632" s="5">
        <v>1</v>
      </c>
    </row>
    <row r="1633" spans="1:5" ht="10.5" hidden="1" customHeight="1" outlineLevel="2">
      <c r="A1633" s="8">
        <v>39873</v>
      </c>
      <c r="B1633" t="s">
        <v>132</v>
      </c>
      <c r="C1633" t="s">
        <v>133</v>
      </c>
      <c r="D1633" t="s">
        <v>0</v>
      </c>
      <c r="E1633" s="5">
        <v>1</v>
      </c>
    </row>
    <row r="1634" spans="1:5" ht="10.5" hidden="1" customHeight="1" outlineLevel="2">
      <c r="A1634" s="8">
        <v>39904</v>
      </c>
      <c r="B1634" t="s">
        <v>132</v>
      </c>
      <c r="C1634" t="s">
        <v>133</v>
      </c>
      <c r="D1634" t="s">
        <v>0</v>
      </c>
      <c r="E1634" s="5">
        <v>0</v>
      </c>
    </row>
    <row r="1635" spans="1:5" ht="10.5" customHeight="1" outlineLevel="1" collapsed="1">
      <c r="A1635" s="8"/>
      <c r="B1635" s="10" t="s">
        <v>401</v>
      </c>
      <c r="E1635" s="5">
        <f>SUBTOTAL(9,E1632:E1634)</f>
        <v>2</v>
      </c>
    </row>
    <row r="1636" spans="1:5" ht="10.5" hidden="1" customHeight="1" outlineLevel="2">
      <c r="A1636" s="8">
        <v>39934</v>
      </c>
      <c r="B1636" t="s">
        <v>263</v>
      </c>
      <c r="C1636" t="s">
        <v>262</v>
      </c>
      <c r="D1636" t="s">
        <v>0</v>
      </c>
      <c r="E1636" s="5">
        <v>1</v>
      </c>
    </row>
    <row r="1637" spans="1:5" ht="10.5" customHeight="1" outlineLevel="1" collapsed="1">
      <c r="A1637" s="8"/>
      <c r="B1637" s="10" t="s">
        <v>444</v>
      </c>
      <c r="E1637" s="5">
        <f>SUBTOTAL(9,E1636:E1636)</f>
        <v>1</v>
      </c>
    </row>
    <row r="1638" spans="1:5" ht="10.5" hidden="1" customHeight="1" outlineLevel="2">
      <c r="A1638" s="8">
        <v>39814</v>
      </c>
      <c r="B1638" t="s">
        <v>154</v>
      </c>
      <c r="C1638" t="s">
        <v>155</v>
      </c>
      <c r="D1638" t="s">
        <v>0</v>
      </c>
      <c r="E1638" s="5">
        <v>1</v>
      </c>
    </row>
    <row r="1639" spans="1:5" ht="10.5" hidden="1" customHeight="1" outlineLevel="2">
      <c r="A1639" s="8">
        <v>40026</v>
      </c>
      <c r="B1639" t="s">
        <v>154</v>
      </c>
      <c r="C1639" t="s">
        <v>155</v>
      </c>
      <c r="D1639" t="s">
        <v>0</v>
      </c>
      <c r="E1639" s="5">
        <v>0</v>
      </c>
    </row>
    <row r="1640" spans="1:5" ht="10.5" customHeight="1" outlineLevel="1" collapsed="1">
      <c r="A1640" s="8"/>
      <c r="B1640" s="10" t="s">
        <v>402</v>
      </c>
      <c r="E1640" s="5">
        <f>SUBTOTAL(9,E1638:E1639)</f>
        <v>1</v>
      </c>
    </row>
    <row r="1641" spans="1:5" ht="10.5" hidden="1" customHeight="1" outlineLevel="2">
      <c r="A1641" s="8">
        <v>39814</v>
      </c>
      <c r="B1641" t="s">
        <v>156</v>
      </c>
      <c r="C1641" t="s">
        <v>157</v>
      </c>
      <c r="D1641" t="s">
        <v>0</v>
      </c>
      <c r="E1641" s="5">
        <v>9</v>
      </c>
    </row>
    <row r="1642" spans="1:5" ht="10.5" hidden="1" customHeight="1" outlineLevel="2">
      <c r="A1642" s="8">
        <v>39845</v>
      </c>
      <c r="B1642" t="s">
        <v>156</v>
      </c>
      <c r="C1642" t="s">
        <v>157</v>
      </c>
      <c r="D1642" t="s">
        <v>0</v>
      </c>
      <c r="E1642" s="5">
        <v>24</v>
      </c>
    </row>
    <row r="1643" spans="1:5" ht="10.5" hidden="1" customHeight="1" outlineLevel="2">
      <c r="A1643" s="8">
        <v>39873</v>
      </c>
      <c r="B1643" t="s">
        <v>156</v>
      </c>
      <c r="C1643" t="s">
        <v>157</v>
      </c>
      <c r="D1643" t="s">
        <v>0</v>
      </c>
      <c r="E1643" s="5">
        <v>0</v>
      </c>
    </row>
    <row r="1644" spans="1:5" ht="10.5" hidden="1" customHeight="1" outlineLevel="2">
      <c r="A1644" s="8">
        <v>40026</v>
      </c>
      <c r="B1644" t="s">
        <v>156</v>
      </c>
      <c r="C1644" t="s">
        <v>157</v>
      </c>
      <c r="D1644" t="s">
        <v>0</v>
      </c>
      <c r="E1644" s="5">
        <v>0</v>
      </c>
    </row>
    <row r="1645" spans="1:5" ht="10.5" customHeight="1" outlineLevel="1" collapsed="1">
      <c r="A1645" s="8"/>
      <c r="B1645" s="10" t="s">
        <v>403</v>
      </c>
      <c r="E1645" s="5">
        <f>SUBTOTAL(9,E1641:E1644)</f>
        <v>33</v>
      </c>
    </row>
    <row r="1646" spans="1:5" ht="10.5" hidden="1" customHeight="1" outlineLevel="2">
      <c r="A1646" s="8">
        <v>39873</v>
      </c>
      <c r="B1646" t="s">
        <v>180</v>
      </c>
      <c r="C1646" t="s">
        <v>181</v>
      </c>
      <c r="D1646" t="s">
        <v>0</v>
      </c>
      <c r="E1646" s="5">
        <v>1</v>
      </c>
    </row>
    <row r="1647" spans="1:5" ht="10.5" hidden="1" customHeight="1" outlineLevel="2">
      <c r="A1647" s="8">
        <v>39995</v>
      </c>
      <c r="B1647" t="s">
        <v>180</v>
      </c>
      <c r="C1647" t="s">
        <v>181</v>
      </c>
      <c r="D1647" t="s">
        <v>0</v>
      </c>
      <c r="E1647" s="5">
        <v>1</v>
      </c>
    </row>
    <row r="1648" spans="1:5" ht="10.5" customHeight="1" outlineLevel="1" collapsed="1">
      <c r="A1648" s="8"/>
      <c r="B1648" s="10" t="s">
        <v>404</v>
      </c>
      <c r="E1648" s="5">
        <f>SUBTOTAL(9,E1646:E1647)</f>
        <v>2</v>
      </c>
    </row>
    <row r="1649" spans="1:5" ht="10.5" hidden="1" customHeight="1" outlineLevel="2">
      <c r="A1649" s="8">
        <v>39814</v>
      </c>
      <c r="B1649" t="s">
        <v>158</v>
      </c>
      <c r="C1649" t="s">
        <v>159</v>
      </c>
      <c r="D1649" t="s">
        <v>0</v>
      </c>
      <c r="E1649" s="5">
        <v>26</v>
      </c>
    </row>
    <row r="1650" spans="1:5" ht="10.5" hidden="1" customHeight="1" outlineLevel="2">
      <c r="A1650" s="8">
        <v>39845</v>
      </c>
      <c r="B1650" t="s">
        <v>158</v>
      </c>
      <c r="C1650" t="s">
        <v>159</v>
      </c>
      <c r="D1650" t="s">
        <v>0</v>
      </c>
      <c r="E1650" s="5">
        <v>24</v>
      </c>
    </row>
    <row r="1651" spans="1:5" ht="10.5" hidden="1" customHeight="1" outlineLevel="2">
      <c r="A1651" s="8">
        <v>39873</v>
      </c>
      <c r="B1651" t="s">
        <v>158</v>
      </c>
      <c r="C1651" t="s">
        <v>159</v>
      </c>
      <c r="D1651" t="s">
        <v>0</v>
      </c>
      <c r="E1651" s="5">
        <v>31</v>
      </c>
    </row>
    <row r="1652" spans="1:5" ht="10.5" hidden="1" customHeight="1" outlineLevel="2">
      <c r="A1652" s="8">
        <v>39904</v>
      </c>
      <c r="B1652" t="s">
        <v>158</v>
      </c>
      <c r="C1652" t="s">
        <v>159</v>
      </c>
      <c r="D1652" t="s">
        <v>0</v>
      </c>
      <c r="E1652" s="5">
        <v>0</v>
      </c>
    </row>
    <row r="1653" spans="1:5" ht="10.5" hidden="1" customHeight="1" outlineLevel="2">
      <c r="A1653" s="8">
        <v>39934</v>
      </c>
      <c r="B1653" t="s">
        <v>158</v>
      </c>
      <c r="C1653" t="s">
        <v>159</v>
      </c>
      <c r="D1653" t="s">
        <v>0</v>
      </c>
      <c r="E1653" s="5">
        <v>11</v>
      </c>
    </row>
    <row r="1654" spans="1:5" ht="10.5" hidden="1" customHeight="1" outlineLevel="2">
      <c r="A1654" s="8">
        <v>39965</v>
      </c>
      <c r="B1654" t="s">
        <v>158</v>
      </c>
      <c r="C1654" t="s">
        <v>159</v>
      </c>
      <c r="D1654" t="s">
        <v>0</v>
      </c>
      <c r="E1654" s="5">
        <v>14</v>
      </c>
    </row>
    <row r="1655" spans="1:5" ht="10.5" hidden="1" customHeight="1" outlineLevel="2">
      <c r="A1655" s="8">
        <v>39995</v>
      </c>
      <c r="B1655" t="s">
        <v>158</v>
      </c>
      <c r="C1655" t="s">
        <v>159</v>
      </c>
      <c r="D1655" t="s">
        <v>0</v>
      </c>
      <c r="E1655" s="5">
        <v>1</v>
      </c>
    </row>
    <row r="1656" spans="1:5" ht="10.5" hidden="1" customHeight="1" outlineLevel="2">
      <c r="A1656" s="8">
        <v>40026</v>
      </c>
      <c r="B1656" t="s">
        <v>158</v>
      </c>
      <c r="C1656" t="s">
        <v>159</v>
      </c>
      <c r="D1656" t="s">
        <v>0</v>
      </c>
      <c r="E1656" s="5">
        <v>0</v>
      </c>
    </row>
    <row r="1657" spans="1:5" ht="10.5" customHeight="1" outlineLevel="1" collapsed="1">
      <c r="A1657" s="8"/>
      <c r="B1657" s="10" t="s">
        <v>405</v>
      </c>
      <c r="E1657" s="5">
        <f>SUBTOTAL(9,E1649:E1656)</f>
        <v>107</v>
      </c>
    </row>
    <row r="1658" spans="1:5" ht="10.5" hidden="1" customHeight="1" outlineLevel="2">
      <c r="A1658" s="8">
        <v>39814</v>
      </c>
      <c r="B1658" t="s">
        <v>160</v>
      </c>
      <c r="C1658" t="s">
        <v>161</v>
      </c>
      <c r="D1658" t="s">
        <v>0</v>
      </c>
      <c r="E1658" s="5">
        <v>2</v>
      </c>
    </row>
    <row r="1659" spans="1:5" ht="10.5" hidden="1" customHeight="1" outlineLevel="2">
      <c r="A1659" s="8">
        <v>39845</v>
      </c>
      <c r="B1659" t="s">
        <v>160</v>
      </c>
      <c r="C1659" t="s">
        <v>161</v>
      </c>
      <c r="D1659" t="s">
        <v>0</v>
      </c>
      <c r="E1659" s="5">
        <v>13</v>
      </c>
    </row>
    <row r="1660" spans="1:5" ht="10.5" hidden="1" customHeight="1" outlineLevel="2">
      <c r="A1660" s="8">
        <v>39873</v>
      </c>
      <c r="B1660" t="s">
        <v>160</v>
      </c>
      <c r="C1660" t="s">
        <v>161</v>
      </c>
      <c r="D1660" t="s">
        <v>0</v>
      </c>
      <c r="E1660" s="5">
        <v>8</v>
      </c>
    </row>
    <row r="1661" spans="1:5" ht="10.5" hidden="1" customHeight="1" outlineLevel="2">
      <c r="A1661" s="8">
        <v>39904</v>
      </c>
      <c r="B1661" t="s">
        <v>160</v>
      </c>
      <c r="C1661" t="s">
        <v>161</v>
      </c>
      <c r="D1661" t="s">
        <v>0</v>
      </c>
      <c r="E1661" s="5">
        <v>0</v>
      </c>
    </row>
    <row r="1662" spans="1:5" ht="10.5" hidden="1" customHeight="1" outlineLevel="2">
      <c r="A1662" s="8">
        <v>40026</v>
      </c>
      <c r="B1662" t="s">
        <v>160</v>
      </c>
      <c r="C1662" t="s">
        <v>161</v>
      </c>
      <c r="D1662" t="s">
        <v>0</v>
      </c>
      <c r="E1662" s="5">
        <v>0</v>
      </c>
    </row>
    <row r="1663" spans="1:5" ht="10.5" customHeight="1" outlineLevel="1" collapsed="1">
      <c r="A1663" s="8"/>
      <c r="B1663" s="10" t="s">
        <v>406</v>
      </c>
      <c r="E1663" s="5">
        <f>SUBTOTAL(9,E1658:E1662)</f>
        <v>23</v>
      </c>
    </row>
    <row r="1664" spans="1:5" ht="10.5" hidden="1" customHeight="1" outlineLevel="2">
      <c r="A1664" s="8">
        <v>39814</v>
      </c>
      <c r="B1664" t="s">
        <v>162</v>
      </c>
      <c r="C1664" t="s">
        <v>163</v>
      </c>
      <c r="D1664" t="s">
        <v>0</v>
      </c>
      <c r="E1664" s="5">
        <v>1</v>
      </c>
    </row>
    <row r="1665" spans="1:5" ht="10.5" hidden="1" customHeight="1" outlineLevel="2">
      <c r="A1665" s="8">
        <v>39934</v>
      </c>
      <c r="B1665" t="s">
        <v>162</v>
      </c>
      <c r="C1665" t="s">
        <v>163</v>
      </c>
      <c r="D1665" t="s">
        <v>0</v>
      </c>
      <c r="E1665" s="5">
        <v>1</v>
      </c>
    </row>
    <row r="1666" spans="1:5" ht="10.5" customHeight="1" outlineLevel="1" collapsed="1">
      <c r="A1666" s="8"/>
      <c r="B1666" s="10" t="s">
        <v>407</v>
      </c>
      <c r="E1666" s="5">
        <f>SUBTOTAL(9,E1664:E1665)</f>
        <v>2</v>
      </c>
    </row>
    <row r="1667" spans="1:5" ht="10.5" hidden="1" customHeight="1" outlineLevel="2">
      <c r="A1667" s="8">
        <v>39814</v>
      </c>
      <c r="B1667" t="s">
        <v>22</v>
      </c>
      <c r="C1667" t="s">
        <v>23</v>
      </c>
      <c r="D1667" t="s">
        <v>0</v>
      </c>
      <c r="E1667" s="5">
        <v>2</v>
      </c>
    </row>
    <row r="1668" spans="1:5" ht="10.5" hidden="1" customHeight="1" outlineLevel="2">
      <c r="A1668" s="8">
        <v>39845</v>
      </c>
      <c r="B1668" t="s">
        <v>22</v>
      </c>
      <c r="C1668" t="s">
        <v>23</v>
      </c>
      <c r="D1668" t="s">
        <v>0</v>
      </c>
      <c r="E1668" s="5">
        <v>0</v>
      </c>
    </row>
    <row r="1669" spans="1:5" ht="10.5" hidden="1" customHeight="1" outlineLevel="2">
      <c r="A1669" s="8">
        <v>39934</v>
      </c>
      <c r="B1669" t="s">
        <v>22</v>
      </c>
      <c r="C1669" t="s">
        <v>23</v>
      </c>
      <c r="D1669" t="s">
        <v>0</v>
      </c>
      <c r="E1669" s="5">
        <v>5</v>
      </c>
    </row>
    <row r="1670" spans="1:5" ht="10.5" hidden="1" customHeight="1" outlineLevel="2">
      <c r="A1670" s="8">
        <v>39965</v>
      </c>
      <c r="B1670" t="s">
        <v>22</v>
      </c>
      <c r="C1670" t="s">
        <v>23</v>
      </c>
      <c r="D1670" t="s">
        <v>0</v>
      </c>
      <c r="E1670" s="5">
        <v>1</v>
      </c>
    </row>
    <row r="1671" spans="1:5" ht="10.5" customHeight="1" outlineLevel="1" collapsed="1">
      <c r="A1671" s="8"/>
      <c r="B1671" s="10" t="s">
        <v>408</v>
      </c>
      <c r="E1671" s="5">
        <f>SUBTOTAL(9,E1667:E1670)</f>
        <v>8</v>
      </c>
    </row>
    <row r="1672" spans="1:5" ht="10.5" hidden="1" customHeight="1" outlineLevel="2">
      <c r="A1672" s="8">
        <v>39814</v>
      </c>
      <c r="B1672" t="s">
        <v>24</v>
      </c>
      <c r="C1672" t="s">
        <v>25</v>
      </c>
      <c r="D1672" t="s">
        <v>0</v>
      </c>
      <c r="E1672" s="5">
        <v>39</v>
      </c>
    </row>
    <row r="1673" spans="1:5" ht="10.5" hidden="1" customHeight="1" outlineLevel="2">
      <c r="A1673" s="8">
        <v>39845</v>
      </c>
      <c r="B1673" t="s">
        <v>24</v>
      </c>
      <c r="C1673" t="s">
        <v>25</v>
      </c>
      <c r="D1673" t="s">
        <v>0</v>
      </c>
      <c r="E1673" s="5">
        <v>63</v>
      </c>
    </row>
    <row r="1674" spans="1:5" ht="10.5" hidden="1" customHeight="1" outlineLevel="2">
      <c r="A1674" s="8">
        <v>39873</v>
      </c>
      <c r="B1674" t="s">
        <v>24</v>
      </c>
      <c r="C1674" t="s">
        <v>25</v>
      </c>
      <c r="D1674" t="s">
        <v>0</v>
      </c>
      <c r="E1674" s="5">
        <v>91</v>
      </c>
    </row>
    <row r="1675" spans="1:5" ht="10.5" hidden="1" customHeight="1" outlineLevel="2">
      <c r="A1675" s="8">
        <v>39904</v>
      </c>
      <c r="B1675" t="s">
        <v>24</v>
      </c>
      <c r="C1675" t="s">
        <v>25</v>
      </c>
      <c r="D1675" t="s">
        <v>0</v>
      </c>
      <c r="E1675" s="5">
        <v>38</v>
      </c>
    </row>
    <row r="1676" spans="1:5" ht="10.5" hidden="1" customHeight="1" outlineLevel="2">
      <c r="A1676" s="8">
        <v>39934</v>
      </c>
      <c r="B1676" t="s">
        <v>24</v>
      </c>
      <c r="C1676" t="s">
        <v>25</v>
      </c>
      <c r="D1676" t="s">
        <v>0</v>
      </c>
      <c r="E1676" s="5">
        <v>50</v>
      </c>
    </row>
    <row r="1677" spans="1:5" ht="10.5" hidden="1" customHeight="1" outlineLevel="2">
      <c r="A1677" s="8">
        <v>39965</v>
      </c>
      <c r="B1677" t="s">
        <v>24</v>
      </c>
      <c r="C1677" t="s">
        <v>25</v>
      </c>
      <c r="D1677" t="s">
        <v>0</v>
      </c>
      <c r="E1677" s="5">
        <v>59</v>
      </c>
    </row>
    <row r="1678" spans="1:5" ht="10.5" hidden="1" customHeight="1" outlineLevel="2">
      <c r="A1678" s="8">
        <v>39995</v>
      </c>
      <c r="B1678" t="s">
        <v>24</v>
      </c>
      <c r="C1678" t="s">
        <v>25</v>
      </c>
      <c r="D1678" t="s">
        <v>0</v>
      </c>
      <c r="E1678" s="5">
        <v>37</v>
      </c>
    </row>
    <row r="1679" spans="1:5" ht="10.5" hidden="1" customHeight="1" outlineLevel="2">
      <c r="A1679" s="8">
        <v>40026</v>
      </c>
      <c r="B1679" t="s">
        <v>24</v>
      </c>
      <c r="C1679" t="s">
        <v>25</v>
      </c>
      <c r="D1679" t="s">
        <v>0</v>
      </c>
      <c r="E1679" s="5">
        <v>38</v>
      </c>
    </row>
    <row r="1680" spans="1:5" ht="10.5" hidden="1" customHeight="1" outlineLevel="2">
      <c r="A1680" s="8">
        <v>40057</v>
      </c>
      <c r="B1680" t="s">
        <v>24</v>
      </c>
      <c r="C1680" t="s">
        <v>25</v>
      </c>
      <c r="D1680" t="s">
        <v>0</v>
      </c>
      <c r="E1680" s="5">
        <v>3</v>
      </c>
    </row>
    <row r="1681" spans="1:5" ht="10.5" customHeight="1" outlineLevel="1" collapsed="1">
      <c r="A1681" s="8"/>
      <c r="B1681" s="10" t="s">
        <v>409</v>
      </c>
      <c r="E1681" s="5">
        <f>SUBTOTAL(9,E1672:E1680)</f>
        <v>418</v>
      </c>
    </row>
    <row r="1682" spans="1:5" ht="10.5" hidden="1" customHeight="1" outlineLevel="2">
      <c r="A1682" s="8">
        <v>39814</v>
      </c>
      <c r="B1682" t="s">
        <v>28</v>
      </c>
      <c r="C1682" t="s">
        <v>29</v>
      </c>
      <c r="D1682" t="s">
        <v>0</v>
      </c>
      <c r="E1682" s="5">
        <v>1</v>
      </c>
    </row>
    <row r="1683" spans="1:5" ht="10.5" hidden="1" customHeight="1" outlineLevel="2">
      <c r="A1683" s="8">
        <v>39845</v>
      </c>
      <c r="B1683" t="s">
        <v>28</v>
      </c>
      <c r="C1683" t="s">
        <v>29</v>
      </c>
      <c r="D1683" t="s">
        <v>0</v>
      </c>
      <c r="E1683" s="5">
        <v>10</v>
      </c>
    </row>
    <row r="1684" spans="1:5" ht="10.5" hidden="1" customHeight="1" outlineLevel="2">
      <c r="A1684" s="8">
        <v>39873</v>
      </c>
      <c r="B1684" t="s">
        <v>28</v>
      </c>
      <c r="C1684" t="s">
        <v>29</v>
      </c>
      <c r="D1684" t="s">
        <v>0</v>
      </c>
      <c r="E1684" s="5">
        <v>4</v>
      </c>
    </row>
    <row r="1685" spans="1:5" ht="10.5" hidden="1" customHeight="1" outlineLevel="2">
      <c r="A1685" s="8">
        <v>39904</v>
      </c>
      <c r="B1685" t="s">
        <v>28</v>
      </c>
      <c r="C1685" t="s">
        <v>29</v>
      </c>
      <c r="D1685" t="s">
        <v>0</v>
      </c>
      <c r="E1685" s="5">
        <v>5</v>
      </c>
    </row>
    <row r="1686" spans="1:5" ht="10.5" hidden="1" customHeight="1" outlineLevel="2">
      <c r="A1686" s="8">
        <v>39934</v>
      </c>
      <c r="B1686" t="s">
        <v>28</v>
      </c>
      <c r="C1686" t="s">
        <v>29</v>
      </c>
      <c r="D1686" t="s">
        <v>0</v>
      </c>
      <c r="E1686" s="5">
        <v>3</v>
      </c>
    </row>
    <row r="1687" spans="1:5" ht="10.5" hidden="1" customHeight="1" outlineLevel="2">
      <c r="A1687" s="8">
        <v>39965</v>
      </c>
      <c r="B1687" t="s">
        <v>28</v>
      </c>
      <c r="C1687" t="s">
        <v>29</v>
      </c>
      <c r="D1687" t="s">
        <v>0</v>
      </c>
      <c r="E1687" s="5">
        <v>10</v>
      </c>
    </row>
    <row r="1688" spans="1:5" ht="10.5" hidden="1" customHeight="1" outlineLevel="2">
      <c r="A1688" s="8">
        <v>39995</v>
      </c>
      <c r="B1688" t="s">
        <v>28</v>
      </c>
      <c r="C1688" t="s">
        <v>29</v>
      </c>
      <c r="D1688" t="s">
        <v>0</v>
      </c>
      <c r="E1688" s="5">
        <v>3</v>
      </c>
    </row>
    <row r="1689" spans="1:5" ht="10.5" customHeight="1" outlineLevel="1" collapsed="1">
      <c r="A1689" s="8"/>
      <c r="B1689" s="10" t="s">
        <v>411</v>
      </c>
      <c r="E1689" s="5">
        <f>SUBTOTAL(9,E1682:E1688)</f>
        <v>36</v>
      </c>
    </row>
    <row r="1690" spans="1:5" ht="10.5" hidden="1" customHeight="1" outlineLevel="2">
      <c r="A1690" s="8">
        <v>39814</v>
      </c>
      <c r="B1690" t="s">
        <v>32</v>
      </c>
      <c r="C1690" t="s">
        <v>33</v>
      </c>
      <c r="D1690" t="s">
        <v>0</v>
      </c>
      <c r="E1690" s="5">
        <v>1</v>
      </c>
    </row>
    <row r="1691" spans="1:5" ht="10.5" hidden="1" customHeight="1" outlineLevel="2">
      <c r="A1691" s="8">
        <v>39845</v>
      </c>
      <c r="B1691" t="s">
        <v>32</v>
      </c>
      <c r="C1691" t="s">
        <v>33</v>
      </c>
      <c r="D1691" t="s">
        <v>0</v>
      </c>
      <c r="E1691" s="5">
        <v>1</v>
      </c>
    </row>
    <row r="1692" spans="1:5" ht="10.5" hidden="1" customHeight="1" outlineLevel="2">
      <c r="A1692" s="8">
        <v>39873</v>
      </c>
      <c r="B1692" t="s">
        <v>32</v>
      </c>
      <c r="C1692" t="s">
        <v>33</v>
      </c>
      <c r="D1692" t="s">
        <v>0</v>
      </c>
      <c r="E1692" s="5">
        <v>2</v>
      </c>
    </row>
    <row r="1693" spans="1:5" ht="10.5" hidden="1" customHeight="1" outlineLevel="2">
      <c r="A1693" s="8">
        <v>39904</v>
      </c>
      <c r="B1693" t="s">
        <v>32</v>
      </c>
      <c r="C1693" t="s">
        <v>33</v>
      </c>
      <c r="D1693" t="s">
        <v>0</v>
      </c>
      <c r="E1693" s="5">
        <v>2</v>
      </c>
    </row>
    <row r="1694" spans="1:5" ht="10.5" hidden="1" customHeight="1" outlineLevel="2">
      <c r="A1694" s="8">
        <v>39965</v>
      </c>
      <c r="B1694" t="s">
        <v>32</v>
      </c>
      <c r="C1694" t="s">
        <v>33</v>
      </c>
      <c r="D1694" t="s">
        <v>0</v>
      </c>
      <c r="E1694" s="5">
        <v>6</v>
      </c>
    </row>
    <row r="1695" spans="1:5" ht="10.5" hidden="1" customHeight="1" outlineLevel="2">
      <c r="A1695" s="8">
        <v>39995</v>
      </c>
      <c r="B1695" t="s">
        <v>32</v>
      </c>
      <c r="C1695" t="s">
        <v>33</v>
      </c>
      <c r="D1695" t="s">
        <v>0</v>
      </c>
      <c r="E1695" s="5">
        <v>0</v>
      </c>
    </row>
    <row r="1696" spans="1:5" ht="10.5" hidden="1" customHeight="1" outlineLevel="2">
      <c r="A1696" s="8">
        <v>40057</v>
      </c>
      <c r="B1696" t="s">
        <v>32</v>
      </c>
      <c r="C1696" t="s">
        <v>33</v>
      </c>
      <c r="D1696" t="s">
        <v>0</v>
      </c>
      <c r="E1696" s="5">
        <v>0</v>
      </c>
    </row>
    <row r="1697" spans="1:5" ht="10.5" customHeight="1" outlineLevel="1" collapsed="1">
      <c r="A1697" s="8"/>
      <c r="B1697" s="10" t="s">
        <v>413</v>
      </c>
      <c r="E1697" s="5">
        <f>SUBTOTAL(9,E1690:E1696)</f>
        <v>12</v>
      </c>
    </row>
    <row r="1698" spans="1:5" ht="10.5" hidden="1" customHeight="1" outlineLevel="2">
      <c r="A1698" s="8">
        <v>39845</v>
      </c>
      <c r="B1698" t="s">
        <v>36</v>
      </c>
      <c r="C1698" t="s">
        <v>37</v>
      </c>
      <c r="D1698" t="s">
        <v>0</v>
      </c>
      <c r="E1698" s="5">
        <v>24</v>
      </c>
    </row>
    <row r="1699" spans="1:5" ht="10.5" hidden="1" customHeight="1" outlineLevel="2">
      <c r="A1699" s="8">
        <v>39873</v>
      </c>
      <c r="B1699" t="s">
        <v>36</v>
      </c>
      <c r="C1699" t="s">
        <v>37</v>
      </c>
      <c r="D1699" t="s">
        <v>0</v>
      </c>
      <c r="E1699" s="5">
        <v>0</v>
      </c>
    </row>
    <row r="1700" spans="1:5" ht="10.5" hidden="1" customHeight="1" outlineLevel="2">
      <c r="A1700" s="8">
        <v>39965</v>
      </c>
      <c r="B1700" t="s">
        <v>36</v>
      </c>
      <c r="C1700" t="s">
        <v>37</v>
      </c>
      <c r="D1700" t="s">
        <v>0</v>
      </c>
      <c r="E1700" s="5">
        <v>0</v>
      </c>
    </row>
    <row r="1701" spans="1:5" ht="10.5" hidden="1" customHeight="1" outlineLevel="2">
      <c r="A1701" s="8">
        <v>39995</v>
      </c>
      <c r="B1701" t="s">
        <v>36</v>
      </c>
      <c r="C1701" t="s">
        <v>37</v>
      </c>
      <c r="D1701" t="s">
        <v>0</v>
      </c>
      <c r="E1701" s="5">
        <v>0</v>
      </c>
    </row>
    <row r="1702" spans="1:5" ht="10.5" customHeight="1" outlineLevel="1" collapsed="1">
      <c r="A1702" s="8"/>
      <c r="B1702" s="10" t="s">
        <v>415</v>
      </c>
      <c r="E1702" s="5">
        <f>SUBTOTAL(9,E1698:E1701)</f>
        <v>24</v>
      </c>
    </row>
    <row r="1703" spans="1:5" ht="10.5" hidden="1" customHeight="1" outlineLevel="2">
      <c r="A1703" s="8">
        <v>39814</v>
      </c>
      <c r="B1703" t="s">
        <v>166</v>
      </c>
      <c r="C1703" t="s">
        <v>167</v>
      </c>
      <c r="D1703" t="s">
        <v>0</v>
      </c>
      <c r="E1703" s="5">
        <v>16</v>
      </c>
    </row>
    <row r="1704" spans="1:5" ht="10.5" hidden="1" customHeight="1" outlineLevel="2">
      <c r="A1704" s="8">
        <v>39845</v>
      </c>
      <c r="B1704" t="s">
        <v>166</v>
      </c>
      <c r="C1704" t="s">
        <v>167</v>
      </c>
      <c r="D1704" t="s">
        <v>0</v>
      </c>
      <c r="E1704" s="5">
        <v>18</v>
      </c>
    </row>
    <row r="1705" spans="1:5" ht="10.5" hidden="1" customHeight="1" outlineLevel="2">
      <c r="A1705" s="8">
        <v>39873</v>
      </c>
      <c r="B1705" t="s">
        <v>166</v>
      </c>
      <c r="C1705" t="s">
        <v>167</v>
      </c>
      <c r="D1705" t="s">
        <v>0</v>
      </c>
      <c r="E1705" s="5">
        <v>17</v>
      </c>
    </row>
    <row r="1706" spans="1:5" ht="10.5" hidden="1" customHeight="1" outlineLevel="2">
      <c r="A1706" s="8">
        <v>39934</v>
      </c>
      <c r="B1706" t="s">
        <v>166</v>
      </c>
      <c r="C1706" t="s">
        <v>167</v>
      </c>
      <c r="D1706" t="s">
        <v>0</v>
      </c>
      <c r="E1706" s="5">
        <v>1</v>
      </c>
    </row>
    <row r="1707" spans="1:5" ht="10.5" hidden="1" customHeight="1" outlineLevel="2">
      <c r="A1707" s="8">
        <v>39965</v>
      </c>
      <c r="B1707" t="s">
        <v>166</v>
      </c>
      <c r="C1707" t="s">
        <v>167</v>
      </c>
      <c r="D1707" t="s">
        <v>0</v>
      </c>
      <c r="E1707" s="5">
        <v>9</v>
      </c>
    </row>
    <row r="1708" spans="1:5" ht="10.5" hidden="1" customHeight="1" outlineLevel="2">
      <c r="A1708" s="8">
        <v>39995</v>
      </c>
      <c r="B1708" t="s">
        <v>166</v>
      </c>
      <c r="C1708" t="s">
        <v>167</v>
      </c>
      <c r="D1708" t="s">
        <v>0</v>
      </c>
      <c r="E1708" s="5">
        <v>0</v>
      </c>
    </row>
    <row r="1709" spans="1:5" ht="10.5" customHeight="1" outlineLevel="1" collapsed="1">
      <c r="A1709" s="8"/>
      <c r="B1709" s="10" t="s">
        <v>418</v>
      </c>
      <c r="E1709" s="5">
        <f>SUBTOTAL(9,E1703:E1708)</f>
        <v>61</v>
      </c>
    </row>
    <row r="1710" spans="1:5" ht="10.5" customHeight="1">
      <c r="A1710" s="8"/>
      <c r="B1710" s="10" t="s">
        <v>298</v>
      </c>
      <c r="E1710" s="5">
        <f>SUBTOTAL(9,E904:E1708)</f>
        <v>30350</v>
      </c>
    </row>
    <row r="1711" spans="1:5" ht="10.5" customHeight="1">
      <c r="A1711" s="8"/>
    </row>
    <row r="1712" spans="1:5" ht="10.5" customHeight="1">
      <c r="A1712" s="8"/>
    </row>
    <row r="1713" spans="1:5" ht="10.5" customHeight="1">
      <c r="A1713" s="8"/>
    </row>
    <row r="1714" spans="1:5" ht="10.5" customHeight="1">
      <c r="A1714" s="8"/>
    </row>
    <row r="1715" spans="1:5" ht="10.5" customHeight="1">
      <c r="A1715" s="8"/>
    </row>
    <row r="1716" spans="1:5" ht="10.5" customHeight="1">
      <c r="A1716" s="8"/>
    </row>
    <row r="1717" spans="1:5" ht="10.5" customHeight="1">
      <c r="A1717" s="8"/>
    </row>
    <row r="1718" spans="1:5" ht="10.5" customHeight="1">
      <c r="A1718" s="8">
        <v>40087</v>
      </c>
      <c r="B1718" t="s">
        <v>56</v>
      </c>
      <c r="C1718" t="s">
        <v>57</v>
      </c>
      <c r="D1718" t="s">
        <v>0</v>
      </c>
      <c r="E1718" s="5">
        <v>76</v>
      </c>
    </row>
    <row r="1719" spans="1:5" ht="10.5" customHeight="1">
      <c r="A1719" s="8">
        <v>40087</v>
      </c>
      <c r="B1719" t="s">
        <v>58</v>
      </c>
      <c r="C1719" t="s">
        <v>59</v>
      </c>
      <c r="D1719" t="s">
        <v>0</v>
      </c>
      <c r="E1719" s="5">
        <v>2</v>
      </c>
    </row>
    <row r="1720" spans="1:5" ht="10.5" customHeight="1">
      <c r="A1720" s="8">
        <v>40087</v>
      </c>
      <c r="B1720" t="s">
        <v>46</v>
      </c>
      <c r="C1720" t="s">
        <v>47</v>
      </c>
      <c r="D1720" t="s">
        <v>0</v>
      </c>
      <c r="E1720" s="5">
        <v>26</v>
      </c>
    </row>
    <row r="1721" spans="1:5" ht="10.5" customHeight="1">
      <c r="A1721" s="8">
        <v>40087</v>
      </c>
      <c r="B1721" t="s">
        <v>48</v>
      </c>
      <c r="C1721" t="s">
        <v>49</v>
      </c>
      <c r="D1721" t="s">
        <v>0</v>
      </c>
      <c r="E1721" s="5">
        <v>8</v>
      </c>
    </row>
    <row r="1722" spans="1:5" ht="10.5" customHeight="1">
      <c r="A1722" s="8">
        <v>40087</v>
      </c>
      <c r="B1722" t="s">
        <v>50</v>
      </c>
      <c r="C1722" t="s">
        <v>51</v>
      </c>
      <c r="D1722" t="s">
        <v>0</v>
      </c>
      <c r="E1722" s="5">
        <v>3</v>
      </c>
    </row>
    <row r="1723" spans="1:5" ht="10.5" customHeight="1">
      <c r="A1723" s="8">
        <v>40087</v>
      </c>
      <c r="B1723" t="s">
        <v>232</v>
      </c>
      <c r="C1723" t="s">
        <v>233</v>
      </c>
      <c r="D1723" t="s">
        <v>0</v>
      </c>
      <c r="E1723" s="5">
        <v>0</v>
      </c>
    </row>
    <row r="1724" spans="1:5" ht="10.5" customHeight="1">
      <c r="A1724" s="8">
        <v>40087</v>
      </c>
      <c r="B1724" t="s">
        <v>247</v>
      </c>
      <c r="C1724" t="s">
        <v>246</v>
      </c>
      <c r="D1724" t="s">
        <v>0</v>
      </c>
      <c r="E1724" s="5">
        <v>0</v>
      </c>
    </row>
    <row r="1725" spans="1:5" ht="10.5" customHeight="1">
      <c r="A1725" s="8">
        <v>40087</v>
      </c>
      <c r="B1725" t="s">
        <v>257</v>
      </c>
      <c r="C1725" t="s">
        <v>256</v>
      </c>
      <c r="D1725" t="s">
        <v>0</v>
      </c>
      <c r="E1725" s="5">
        <v>9</v>
      </c>
    </row>
    <row r="1726" spans="1:5" ht="10.5" customHeight="1">
      <c r="A1726" s="8">
        <v>40087</v>
      </c>
      <c r="B1726" t="s">
        <v>253</v>
      </c>
      <c r="C1726" t="s">
        <v>252</v>
      </c>
      <c r="D1726" t="s">
        <v>0</v>
      </c>
      <c r="E1726" s="5">
        <v>109</v>
      </c>
    </row>
    <row r="1727" spans="1:5" ht="10.5" customHeight="1">
      <c r="A1727" s="8">
        <v>40087</v>
      </c>
      <c r="B1727" t="s">
        <v>255</v>
      </c>
      <c r="C1727" t="s">
        <v>254</v>
      </c>
      <c r="D1727" t="s">
        <v>0</v>
      </c>
      <c r="E1727" s="5">
        <v>6</v>
      </c>
    </row>
    <row r="1728" spans="1:5" ht="10.5" customHeight="1">
      <c r="A1728" s="8">
        <v>40087</v>
      </c>
      <c r="B1728" t="s">
        <v>204</v>
      </c>
      <c r="C1728" t="s">
        <v>205</v>
      </c>
      <c r="D1728" t="s">
        <v>0</v>
      </c>
      <c r="E1728" s="5">
        <v>104</v>
      </c>
    </row>
    <row r="1729" spans="1:5" ht="10.5" customHeight="1">
      <c r="A1729" s="8">
        <v>40087</v>
      </c>
      <c r="B1729" t="s">
        <v>273</v>
      </c>
      <c r="C1729" t="s">
        <v>272</v>
      </c>
      <c r="D1729" t="s">
        <v>0</v>
      </c>
      <c r="E1729" s="5">
        <v>2</v>
      </c>
    </row>
    <row r="1730" spans="1:5" ht="10.5" customHeight="1">
      <c r="A1730" s="8">
        <v>40087</v>
      </c>
      <c r="B1730" t="s">
        <v>234</v>
      </c>
      <c r="C1730" t="s">
        <v>235</v>
      </c>
      <c r="D1730" t="s">
        <v>0</v>
      </c>
      <c r="E1730" s="5">
        <v>100</v>
      </c>
    </row>
    <row r="1731" spans="1:5" ht="10.5" customHeight="1">
      <c r="A1731" s="8">
        <v>40087</v>
      </c>
      <c r="B1731" t="s">
        <v>275</v>
      </c>
      <c r="C1731" t="s">
        <v>274</v>
      </c>
      <c r="D1731" t="s">
        <v>0</v>
      </c>
      <c r="E1731" s="5">
        <v>1</v>
      </c>
    </row>
    <row r="1732" spans="1:5" ht="10.5" customHeight="1">
      <c r="A1732" s="8">
        <v>40087</v>
      </c>
      <c r="B1732" t="s">
        <v>249</v>
      </c>
      <c r="C1732" t="s">
        <v>248</v>
      </c>
      <c r="D1732" t="s">
        <v>0</v>
      </c>
      <c r="E1732" s="5">
        <v>22</v>
      </c>
    </row>
    <row r="1733" spans="1:5" ht="10.5" customHeight="1">
      <c r="A1733" s="8">
        <v>40087</v>
      </c>
      <c r="B1733" t="s">
        <v>206</v>
      </c>
      <c r="C1733" t="s">
        <v>207</v>
      </c>
      <c r="D1733" t="s">
        <v>0</v>
      </c>
      <c r="E1733" s="5">
        <v>37</v>
      </c>
    </row>
    <row r="1734" spans="1:5" ht="10.5" customHeight="1">
      <c r="A1734" s="8">
        <v>40087</v>
      </c>
      <c r="B1734" t="s">
        <v>277</v>
      </c>
      <c r="C1734" t="s">
        <v>276</v>
      </c>
      <c r="D1734" t="s">
        <v>0</v>
      </c>
      <c r="E1734" s="5">
        <v>0</v>
      </c>
    </row>
    <row r="1735" spans="1:5" ht="10.5" customHeight="1">
      <c r="A1735" s="8">
        <v>40087</v>
      </c>
      <c r="B1735" t="s">
        <v>240</v>
      </c>
      <c r="C1735" t="s">
        <v>241</v>
      </c>
      <c r="D1735" t="s">
        <v>0</v>
      </c>
      <c r="E1735" s="5">
        <v>50</v>
      </c>
    </row>
    <row r="1736" spans="1:5" ht="10.5" customHeight="1">
      <c r="A1736" s="8">
        <v>40087</v>
      </c>
      <c r="B1736" t="s">
        <v>251</v>
      </c>
      <c r="C1736" t="s">
        <v>250</v>
      </c>
      <c r="D1736" t="s">
        <v>0</v>
      </c>
      <c r="E1736" s="5">
        <v>17</v>
      </c>
    </row>
    <row r="1737" spans="1:5" ht="10.5" customHeight="1">
      <c r="A1737" s="8">
        <v>40087</v>
      </c>
      <c r="B1737" t="s">
        <v>208</v>
      </c>
      <c r="C1737" t="s">
        <v>209</v>
      </c>
      <c r="D1737" t="s">
        <v>0</v>
      </c>
      <c r="E1737" s="5">
        <v>12</v>
      </c>
    </row>
    <row r="1738" spans="1:5" ht="10.5" customHeight="1">
      <c r="A1738" s="8">
        <v>40087</v>
      </c>
      <c r="B1738" t="s">
        <v>212</v>
      </c>
      <c r="C1738" t="s">
        <v>213</v>
      </c>
      <c r="D1738" t="s">
        <v>0</v>
      </c>
      <c r="E1738" s="5">
        <v>86</v>
      </c>
    </row>
    <row r="1739" spans="1:5" ht="10.5" customHeight="1">
      <c r="A1739" s="8">
        <v>40087</v>
      </c>
      <c r="B1739" t="s">
        <v>236</v>
      </c>
      <c r="C1739" t="s">
        <v>237</v>
      </c>
      <c r="D1739" t="s">
        <v>0</v>
      </c>
      <c r="E1739" s="5">
        <v>10</v>
      </c>
    </row>
    <row r="1740" spans="1:5" ht="10.5" customHeight="1">
      <c r="A1740" s="8">
        <v>40087</v>
      </c>
      <c r="B1740" t="s">
        <v>210</v>
      </c>
      <c r="C1740" t="s">
        <v>211</v>
      </c>
      <c r="D1740" t="s">
        <v>0</v>
      </c>
      <c r="E1740" s="5">
        <v>5</v>
      </c>
    </row>
    <row r="1741" spans="1:5" ht="10.5" customHeight="1">
      <c r="A1741" s="8">
        <v>40087</v>
      </c>
      <c r="B1741" t="s">
        <v>261</v>
      </c>
      <c r="C1741" t="s">
        <v>260</v>
      </c>
      <c r="D1741" t="s">
        <v>0</v>
      </c>
      <c r="E1741" s="5">
        <v>36</v>
      </c>
    </row>
    <row r="1742" spans="1:5" ht="10.5" customHeight="1">
      <c r="A1742" s="8">
        <v>40087</v>
      </c>
      <c r="B1742" t="s">
        <v>287</v>
      </c>
      <c r="C1742" t="s">
        <v>286</v>
      </c>
      <c r="D1742" t="s">
        <v>0</v>
      </c>
      <c r="E1742" s="5">
        <v>7</v>
      </c>
    </row>
    <row r="1743" spans="1:5" ht="10.5" customHeight="1">
      <c r="A1743" s="8">
        <v>40087</v>
      </c>
      <c r="B1743" t="s">
        <v>242</v>
      </c>
      <c r="C1743" t="s">
        <v>243</v>
      </c>
      <c r="D1743" t="s">
        <v>0</v>
      </c>
      <c r="E1743" s="5">
        <v>1</v>
      </c>
    </row>
    <row r="1744" spans="1:5" ht="10.5" customHeight="1">
      <c r="A1744" s="8">
        <v>40087</v>
      </c>
      <c r="B1744" t="s">
        <v>90</v>
      </c>
      <c r="C1744" t="s">
        <v>91</v>
      </c>
      <c r="D1744" t="s">
        <v>0</v>
      </c>
      <c r="E1744" s="5">
        <v>99</v>
      </c>
    </row>
    <row r="1745" spans="1:5" ht="10.5" customHeight="1">
      <c r="A1745" s="8">
        <v>40087</v>
      </c>
      <c r="B1745" t="s">
        <v>92</v>
      </c>
      <c r="C1745" t="s">
        <v>93</v>
      </c>
      <c r="D1745" t="s">
        <v>0</v>
      </c>
      <c r="E1745" s="5">
        <v>32</v>
      </c>
    </row>
    <row r="1746" spans="1:5" ht="10.5" customHeight="1">
      <c r="A1746" s="8">
        <v>40087</v>
      </c>
      <c r="B1746" t="s">
        <v>134</v>
      </c>
      <c r="C1746" t="s">
        <v>135</v>
      </c>
      <c r="D1746" t="s">
        <v>0</v>
      </c>
      <c r="E1746" s="5">
        <v>29</v>
      </c>
    </row>
    <row r="1747" spans="1:5" ht="10.5" customHeight="1">
      <c r="A1747" s="8">
        <v>40087</v>
      </c>
      <c r="B1747" t="s">
        <v>136</v>
      </c>
      <c r="C1747" t="s">
        <v>137</v>
      </c>
      <c r="D1747" t="s">
        <v>0</v>
      </c>
      <c r="E1747" s="5">
        <v>11</v>
      </c>
    </row>
    <row r="1748" spans="1:5" ht="10.5" customHeight="1">
      <c r="A1748" s="8">
        <v>40087</v>
      </c>
      <c r="B1748" t="s">
        <v>118</v>
      </c>
      <c r="C1748" t="s">
        <v>119</v>
      </c>
      <c r="D1748" t="s">
        <v>0</v>
      </c>
      <c r="E1748" s="5">
        <v>23</v>
      </c>
    </row>
    <row r="1749" spans="1:5" ht="10.5" customHeight="1">
      <c r="A1749" s="8">
        <v>40087</v>
      </c>
      <c r="B1749" t="s">
        <v>120</v>
      </c>
      <c r="C1749" t="s">
        <v>121</v>
      </c>
      <c r="D1749" t="s">
        <v>0</v>
      </c>
      <c r="E1749" s="5">
        <v>8</v>
      </c>
    </row>
    <row r="1750" spans="1:5" ht="10.5" customHeight="1">
      <c r="A1750" s="8">
        <v>40087</v>
      </c>
      <c r="B1750" t="s">
        <v>144</v>
      </c>
      <c r="C1750" t="s">
        <v>145</v>
      </c>
      <c r="D1750" t="s">
        <v>0</v>
      </c>
      <c r="E1750" s="5">
        <v>44</v>
      </c>
    </row>
    <row r="1751" spans="1:5" ht="10.5" customHeight="1">
      <c r="A1751" s="8">
        <v>40087</v>
      </c>
      <c r="B1751" t="s">
        <v>202</v>
      </c>
      <c r="C1751" t="s">
        <v>203</v>
      </c>
      <c r="D1751" t="s">
        <v>0</v>
      </c>
      <c r="E1751" s="5">
        <v>25</v>
      </c>
    </row>
    <row r="1752" spans="1:5" ht="10.5" customHeight="1">
      <c r="A1752" s="8">
        <v>40087</v>
      </c>
      <c r="B1752" t="s">
        <v>68</v>
      </c>
      <c r="C1752" t="s">
        <v>69</v>
      </c>
      <c r="D1752" t="s">
        <v>0</v>
      </c>
      <c r="E1752" s="5">
        <v>0</v>
      </c>
    </row>
    <row r="1753" spans="1:5" ht="10.5" customHeight="1">
      <c r="A1753" s="8">
        <v>40087</v>
      </c>
      <c r="B1753" t="s">
        <v>106</v>
      </c>
      <c r="C1753" t="s">
        <v>107</v>
      </c>
      <c r="D1753" t="s">
        <v>0</v>
      </c>
      <c r="E1753" s="5">
        <v>28</v>
      </c>
    </row>
    <row r="1754" spans="1:5" ht="10.5" customHeight="1">
      <c r="A1754" s="8">
        <v>40087</v>
      </c>
      <c r="B1754" t="s">
        <v>94</v>
      </c>
      <c r="C1754" t="s">
        <v>95</v>
      </c>
      <c r="D1754" t="s">
        <v>0</v>
      </c>
      <c r="E1754" s="5">
        <v>76</v>
      </c>
    </row>
    <row r="1755" spans="1:5" ht="10.5" customHeight="1">
      <c r="A1755" s="8">
        <v>40087</v>
      </c>
      <c r="B1755" t="s">
        <v>96</v>
      </c>
      <c r="C1755" t="s">
        <v>97</v>
      </c>
      <c r="D1755" t="s">
        <v>0</v>
      </c>
      <c r="E1755" s="5">
        <v>43</v>
      </c>
    </row>
    <row r="1756" spans="1:5" ht="10.5" customHeight="1">
      <c r="A1756" s="8">
        <v>40087</v>
      </c>
      <c r="B1756" t="s">
        <v>102</v>
      </c>
      <c r="C1756" t="s">
        <v>103</v>
      </c>
      <c r="D1756" t="s">
        <v>0</v>
      </c>
      <c r="E1756" s="5">
        <v>2</v>
      </c>
    </row>
    <row r="1757" spans="1:5" ht="10.5" customHeight="1">
      <c r="A1757" s="8">
        <v>40087</v>
      </c>
      <c r="B1757" t="s">
        <v>150</v>
      </c>
      <c r="C1757" t="s">
        <v>151</v>
      </c>
      <c r="D1757" t="s">
        <v>0</v>
      </c>
      <c r="E1757" s="5">
        <v>39</v>
      </c>
    </row>
    <row r="1758" spans="1:5" ht="10.5" customHeight="1">
      <c r="A1758" s="8">
        <v>40087</v>
      </c>
      <c r="B1758" t="s">
        <v>152</v>
      </c>
      <c r="C1758" t="s">
        <v>153</v>
      </c>
      <c r="D1758" t="s">
        <v>0</v>
      </c>
      <c r="E1758" s="5">
        <v>26</v>
      </c>
    </row>
    <row r="1759" spans="1:5" ht="10.5" customHeight="1">
      <c r="A1759" s="8">
        <v>40087</v>
      </c>
      <c r="B1759" t="s">
        <v>182</v>
      </c>
      <c r="C1759" t="s">
        <v>183</v>
      </c>
      <c r="D1759" t="s">
        <v>0</v>
      </c>
      <c r="E1759" s="5">
        <v>263</v>
      </c>
    </row>
    <row r="1760" spans="1:5" ht="10.5" customHeight="1">
      <c r="A1760" s="8">
        <v>40087</v>
      </c>
      <c r="B1760" t="s">
        <v>184</v>
      </c>
      <c r="C1760" t="s">
        <v>185</v>
      </c>
      <c r="D1760" t="s">
        <v>0</v>
      </c>
      <c r="E1760" s="5">
        <v>96</v>
      </c>
    </row>
    <row r="1761" spans="1:5" ht="10.5" customHeight="1">
      <c r="A1761" s="8">
        <v>40087</v>
      </c>
      <c r="B1761" t="s">
        <v>186</v>
      </c>
      <c r="C1761" t="s">
        <v>187</v>
      </c>
      <c r="D1761" t="s">
        <v>0</v>
      </c>
      <c r="E1761" s="5">
        <v>18</v>
      </c>
    </row>
    <row r="1762" spans="1:5" ht="10.5" customHeight="1">
      <c r="A1762" s="8">
        <v>40087</v>
      </c>
      <c r="B1762" t="s">
        <v>214</v>
      </c>
      <c r="C1762" t="s">
        <v>215</v>
      </c>
      <c r="D1762" t="s">
        <v>0</v>
      </c>
      <c r="E1762" s="5">
        <v>539</v>
      </c>
    </row>
    <row r="1763" spans="1:5" ht="10.5" customHeight="1">
      <c r="A1763" s="8">
        <v>40087</v>
      </c>
      <c r="B1763" t="s">
        <v>216</v>
      </c>
      <c r="C1763" t="s">
        <v>217</v>
      </c>
      <c r="D1763" t="s">
        <v>0</v>
      </c>
      <c r="E1763" s="5">
        <v>60</v>
      </c>
    </row>
    <row r="1764" spans="1:5" ht="10.5" customHeight="1">
      <c r="A1764" s="8">
        <v>40087</v>
      </c>
      <c r="B1764" t="s">
        <v>228</v>
      </c>
      <c r="C1764" t="s">
        <v>229</v>
      </c>
      <c r="D1764" t="s">
        <v>0</v>
      </c>
      <c r="E1764" s="5">
        <v>21</v>
      </c>
    </row>
    <row r="1765" spans="1:5" ht="10.5" customHeight="1">
      <c r="A1765" s="8">
        <v>40087</v>
      </c>
      <c r="B1765" t="s">
        <v>230</v>
      </c>
      <c r="C1765" t="s">
        <v>231</v>
      </c>
      <c r="D1765" t="s">
        <v>0</v>
      </c>
      <c r="E1765" s="5">
        <v>20</v>
      </c>
    </row>
    <row r="1766" spans="1:5" ht="10.5" customHeight="1">
      <c r="A1766" s="8">
        <v>40087</v>
      </c>
      <c r="B1766" t="s">
        <v>279</v>
      </c>
      <c r="C1766" t="s">
        <v>278</v>
      </c>
      <c r="D1766" t="s">
        <v>0</v>
      </c>
      <c r="E1766" s="5">
        <v>30</v>
      </c>
    </row>
    <row r="1767" spans="1:5" ht="10.5" customHeight="1">
      <c r="A1767" s="8">
        <v>40087</v>
      </c>
      <c r="B1767" t="s">
        <v>281</v>
      </c>
      <c r="C1767" t="s">
        <v>280</v>
      </c>
      <c r="D1767" t="s">
        <v>0</v>
      </c>
      <c r="E1767" s="5">
        <v>20</v>
      </c>
    </row>
    <row r="1768" spans="1:5" ht="10.5" customHeight="1">
      <c r="A1768" s="8">
        <v>40087</v>
      </c>
      <c r="B1768" t="s">
        <v>289</v>
      </c>
      <c r="C1768" t="s">
        <v>288</v>
      </c>
      <c r="D1768" t="s">
        <v>0</v>
      </c>
      <c r="E1768" s="5">
        <v>0</v>
      </c>
    </row>
    <row r="1769" spans="1:5" ht="10.5" customHeight="1">
      <c r="A1769" s="8">
        <v>40087</v>
      </c>
      <c r="B1769" t="s">
        <v>291</v>
      </c>
      <c r="C1769" t="s">
        <v>290</v>
      </c>
      <c r="D1769" t="s">
        <v>0</v>
      </c>
      <c r="E1769" s="5">
        <v>0</v>
      </c>
    </row>
    <row r="1770" spans="1:5" ht="10.5" customHeight="1">
      <c r="A1770" s="8">
        <v>40087</v>
      </c>
      <c r="B1770" t="s">
        <v>220</v>
      </c>
      <c r="C1770" t="s">
        <v>221</v>
      </c>
      <c r="D1770" t="s">
        <v>0</v>
      </c>
      <c r="E1770" s="5">
        <v>100</v>
      </c>
    </row>
    <row r="1771" spans="1:5" ht="10.5" customHeight="1">
      <c r="A1771" s="8">
        <v>40087</v>
      </c>
      <c r="B1771" t="s">
        <v>222</v>
      </c>
      <c r="C1771" t="s">
        <v>223</v>
      </c>
      <c r="D1771" t="s">
        <v>0</v>
      </c>
      <c r="E1771" s="5">
        <v>40</v>
      </c>
    </row>
    <row r="1772" spans="1:5" ht="10.5" customHeight="1">
      <c r="A1772" s="8">
        <v>40087</v>
      </c>
      <c r="B1772" t="s">
        <v>224</v>
      </c>
      <c r="C1772" t="s">
        <v>225</v>
      </c>
      <c r="D1772" t="s">
        <v>0</v>
      </c>
      <c r="E1772" s="5">
        <v>4</v>
      </c>
    </row>
    <row r="1773" spans="1:5" ht="10.5" customHeight="1">
      <c r="A1773" s="8">
        <v>40087</v>
      </c>
      <c r="B1773" t="s">
        <v>269</v>
      </c>
      <c r="C1773" t="s">
        <v>268</v>
      </c>
      <c r="D1773" t="s">
        <v>0</v>
      </c>
      <c r="E1773" s="5">
        <v>2</v>
      </c>
    </row>
    <row r="1774" spans="1:5" ht="10.5" customHeight="1">
      <c r="A1774" s="8">
        <v>40087</v>
      </c>
      <c r="B1774" t="s">
        <v>218</v>
      </c>
      <c r="C1774" t="s">
        <v>219</v>
      </c>
      <c r="D1774" t="s">
        <v>0</v>
      </c>
      <c r="E1774" s="5">
        <v>201</v>
      </c>
    </row>
    <row r="1775" spans="1:5" ht="10.5" customHeight="1">
      <c r="A1775" s="8">
        <v>40087</v>
      </c>
      <c r="B1775" t="s">
        <v>238</v>
      </c>
      <c r="C1775" t="s">
        <v>239</v>
      </c>
      <c r="D1775" t="s">
        <v>0</v>
      </c>
      <c r="E1775" s="5">
        <v>19</v>
      </c>
    </row>
    <row r="1776" spans="1:5" ht="10.5" customHeight="1">
      <c r="A1776" s="8">
        <v>40087</v>
      </c>
      <c r="B1776" t="s">
        <v>293</v>
      </c>
      <c r="C1776" t="s">
        <v>292</v>
      </c>
      <c r="D1776" t="s">
        <v>0</v>
      </c>
      <c r="E1776" s="5">
        <v>0</v>
      </c>
    </row>
    <row r="1777" spans="1:5" ht="10.5" customHeight="1">
      <c r="A1777" s="8">
        <v>40087</v>
      </c>
      <c r="B1777" t="s">
        <v>295</v>
      </c>
      <c r="C1777" t="s">
        <v>294</v>
      </c>
      <c r="D1777" t="s">
        <v>0</v>
      </c>
      <c r="E1777" s="5">
        <v>0</v>
      </c>
    </row>
    <row r="1778" spans="1:5" ht="10.5" customHeight="1">
      <c r="A1778" s="8">
        <v>40087</v>
      </c>
      <c r="B1778" t="s">
        <v>62</v>
      </c>
      <c r="C1778" t="s">
        <v>63</v>
      </c>
      <c r="D1778" t="s">
        <v>0</v>
      </c>
      <c r="E1778" s="5">
        <v>10</v>
      </c>
    </row>
    <row r="1779" spans="1:5" ht="10.5" customHeight="1">
      <c r="A1779" s="8">
        <v>40087</v>
      </c>
      <c r="B1779" t="s">
        <v>114</v>
      </c>
      <c r="C1779" t="s">
        <v>115</v>
      </c>
      <c r="D1779" t="s">
        <v>0</v>
      </c>
      <c r="E1779" s="5">
        <v>1</v>
      </c>
    </row>
    <row r="1780" spans="1:5" ht="10.5" customHeight="1">
      <c r="A1780" s="8">
        <v>40087</v>
      </c>
      <c r="B1780" t="s">
        <v>128</v>
      </c>
      <c r="C1780" t="s">
        <v>129</v>
      </c>
      <c r="D1780" t="s">
        <v>0</v>
      </c>
      <c r="E1780" s="5">
        <v>1</v>
      </c>
    </row>
    <row r="1781" spans="1:5" ht="10.5" customHeight="1">
      <c r="A1781" s="8">
        <v>40087</v>
      </c>
      <c r="B1781" t="s">
        <v>6</v>
      </c>
      <c r="C1781" t="s">
        <v>7</v>
      </c>
      <c r="D1781" t="s">
        <v>0</v>
      </c>
      <c r="E1781" s="5">
        <v>2</v>
      </c>
    </row>
    <row r="1782" spans="1:5" ht="10.5" customHeight="1">
      <c r="A1782" s="8">
        <v>40087</v>
      </c>
      <c r="B1782" t="s">
        <v>8</v>
      </c>
      <c r="C1782" t="s">
        <v>9</v>
      </c>
      <c r="D1782" t="s">
        <v>0</v>
      </c>
      <c r="E1782" s="5">
        <v>9</v>
      </c>
    </row>
    <row r="1783" spans="1:5" ht="10.5" customHeight="1">
      <c r="A1783" s="8">
        <v>40087</v>
      </c>
      <c r="B1783" t="s">
        <v>12</v>
      </c>
      <c r="C1783" t="s">
        <v>13</v>
      </c>
      <c r="D1783" t="s">
        <v>0</v>
      </c>
      <c r="E1783" s="5">
        <v>3</v>
      </c>
    </row>
    <row r="1784" spans="1:5" ht="10.5" customHeight="1">
      <c r="A1784" s="8">
        <v>40087</v>
      </c>
      <c r="B1784" t="s">
        <v>16</v>
      </c>
      <c r="C1784" t="s">
        <v>17</v>
      </c>
      <c r="D1784" t="s">
        <v>0</v>
      </c>
      <c r="E1784" s="5">
        <v>1</v>
      </c>
    </row>
    <row r="1785" spans="1:5" ht="10.5" customHeight="1">
      <c r="A1785" s="8">
        <v>40087</v>
      </c>
      <c r="B1785" t="s">
        <v>18</v>
      </c>
      <c r="C1785" t="s">
        <v>19</v>
      </c>
      <c r="D1785" t="s">
        <v>0</v>
      </c>
      <c r="E1785" s="5">
        <v>0</v>
      </c>
    </row>
    <row r="1786" spans="1:5" ht="10.5" customHeight="1">
      <c r="A1786" s="8">
        <v>40087</v>
      </c>
      <c r="B1786" t="s">
        <v>20</v>
      </c>
      <c r="C1786" t="s">
        <v>21</v>
      </c>
      <c r="D1786" t="s">
        <v>0</v>
      </c>
      <c r="E1786" s="5">
        <v>2</v>
      </c>
    </row>
    <row r="1787" spans="1:5" ht="10.5" customHeight="1">
      <c r="A1787" s="8">
        <v>40087</v>
      </c>
      <c r="B1787" t="s">
        <v>40</v>
      </c>
      <c r="C1787" t="s">
        <v>41</v>
      </c>
      <c r="D1787" t="s">
        <v>0</v>
      </c>
      <c r="E1787" s="5">
        <v>0</v>
      </c>
    </row>
    <row r="1788" spans="1:5" ht="10.5" customHeight="1">
      <c r="A1788" s="8">
        <v>40087</v>
      </c>
      <c r="B1788" t="s">
        <v>42</v>
      </c>
      <c r="C1788" t="s">
        <v>43</v>
      </c>
      <c r="D1788" t="s">
        <v>0</v>
      </c>
      <c r="E1788" s="5">
        <v>0</v>
      </c>
    </row>
    <row r="1789" spans="1:5" ht="10.5" customHeight="1">
      <c r="A1789" s="8">
        <v>40087</v>
      </c>
      <c r="B1789" t="s">
        <v>154</v>
      </c>
      <c r="C1789" t="s">
        <v>155</v>
      </c>
      <c r="D1789" t="s">
        <v>0</v>
      </c>
      <c r="E1789" s="5">
        <v>0</v>
      </c>
    </row>
    <row r="1790" spans="1:5" ht="10.5" customHeight="1">
      <c r="A1790" s="8">
        <v>40087</v>
      </c>
      <c r="B1790" t="s">
        <v>180</v>
      </c>
      <c r="C1790" t="s">
        <v>181</v>
      </c>
      <c r="D1790" t="s">
        <v>0</v>
      </c>
      <c r="E1790" s="5">
        <v>0</v>
      </c>
    </row>
    <row r="1791" spans="1:5" ht="10.5" customHeight="1">
      <c r="A1791" s="8">
        <v>40087</v>
      </c>
      <c r="B1791" t="s">
        <v>158</v>
      </c>
      <c r="C1791" t="s">
        <v>159</v>
      </c>
      <c r="D1791" t="s">
        <v>0</v>
      </c>
      <c r="E1791" s="5">
        <v>1</v>
      </c>
    </row>
    <row r="1792" spans="1:5" ht="10.5" customHeight="1">
      <c r="A1792" s="8">
        <v>40087</v>
      </c>
      <c r="B1792" t="s">
        <v>160</v>
      </c>
      <c r="C1792" t="s">
        <v>161</v>
      </c>
      <c r="D1792" t="s">
        <v>0</v>
      </c>
      <c r="E1792" s="5">
        <v>0</v>
      </c>
    </row>
    <row r="1793" spans="1:5" ht="10.5" customHeight="1">
      <c r="A1793" s="8">
        <v>40087</v>
      </c>
      <c r="B1793" t="s">
        <v>162</v>
      </c>
      <c r="C1793" t="s">
        <v>163</v>
      </c>
      <c r="D1793" t="s">
        <v>0</v>
      </c>
      <c r="E1793" s="5">
        <v>1</v>
      </c>
    </row>
    <row r="1794" spans="1:5" ht="10.5" customHeight="1">
      <c r="A1794" s="8">
        <v>40087</v>
      </c>
      <c r="B1794" t="s">
        <v>24</v>
      </c>
      <c r="C1794" t="s">
        <v>25</v>
      </c>
      <c r="D1794" t="s">
        <v>0</v>
      </c>
      <c r="E1794" s="5">
        <v>5</v>
      </c>
    </row>
    <row r="1795" spans="1:5" ht="10.5" customHeight="1">
      <c r="A1795" s="8">
        <v>40087</v>
      </c>
      <c r="B1795" t="s">
        <v>28</v>
      </c>
      <c r="C1795" t="s">
        <v>29</v>
      </c>
      <c r="D1795" t="s">
        <v>0</v>
      </c>
      <c r="E1795" s="5">
        <v>0</v>
      </c>
    </row>
    <row r="1796" spans="1:5" ht="10.5" customHeight="1">
      <c r="A1796" s="8">
        <v>40087</v>
      </c>
      <c r="B1796" t="s">
        <v>34</v>
      </c>
      <c r="C1796" t="s">
        <v>35</v>
      </c>
      <c r="D1796" t="s">
        <v>0</v>
      </c>
      <c r="E1796" s="5">
        <v>0</v>
      </c>
    </row>
    <row r="1797" spans="1:5" ht="10.5" customHeight="1">
      <c r="A1797" s="8">
        <v>40087</v>
      </c>
      <c r="B1797" t="s">
        <v>164</v>
      </c>
      <c r="C1797" t="s">
        <v>165</v>
      </c>
      <c r="D1797" t="s">
        <v>0</v>
      </c>
      <c r="E1797" s="5">
        <v>0</v>
      </c>
    </row>
    <row r="1798" spans="1:5" ht="10.5" customHeight="1">
      <c r="A1798" s="8">
        <v>40118</v>
      </c>
      <c r="B1798" t="s">
        <v>56</v>
      </c>
      <c r="C1798" t="s">
        <v>57</v>
      </c>
      <c r="D1798" t="s">
        <v>0</v>
      </c>
      <c r="E1798" s="5">
        <v>51</v>
      </c>
    </row>
    <row r="1799" spans="1:5" ht="10.5" customHeight="1">
      <c r="A1799" s="8">
        <v>40118</v>
      </c>
      <c r="B1799" t="s">
        <v>58</v>
      </c>
      <c r="C1799" t="s">
        <v>59</v>
      </c>
      <c r="D1799" t="s">
        <v>0</v>
      </c>
      <c r="E1799" s="5">
        <v>5</v>
      </c>
    </row>
    <row r="1800" spans="1:5" ht="10.5" customHeight="1">
      <c r="A1800" s="8">
        <v>40118</v>
      </c>
      <c r="B1800" t="s">
        <v>44</v>
      </c>
      <c r="C1800" t="s">
        <v>45</v>
      </c>
      <c r="D1800" t="s">
        <v>0</v>
      </c>
      <c r="E1800" s="5">
        <v>4</v>
      </c>
    </row>
    <row r="1801" spans="1:5" ht="10.5" customHeight="1">
      <c r="A1801" s="8">
        <v>40118</v>
      </c>
      <c r="B1801" t="s">
        <v>46</v>
      </c>
      <c r="C1801" t="s">
        <v>47</v>
      </c>
      <c r="D1801" t="s">
        <v>0</v>
      </c>
      <c r="E1801" s="5">
        <v>6</v>
      </c>
    </row>
    <row r="1802" spans="1:5" ht="10.5" customHeight="1">
      <c r="A1802" s="8">
        <v>40118</v>
      </c>
      <c r="B1802" t="s">
        <v>48</v>
      </c>
      <c r="C1802" t="s">
        <v>49</v>
      </c>
      <c r="D1802" t="s">
        <v>0</v>
      </c>
      <c r="E1802" s="5">
        <v>3</v>
      </c>
    </row>
    <row r="1803" spans="1:5" ht="10.5" customHeight="1">
      <c r="A1803" s="8">
        <v>40118</v>
      </c>
      <c r="B1803" t="s">
        <v>50</v>
      </c>
      <c r="C1803" t="s">
        <v>51</v>
      </c>
      <c r="D1803" t="s">
        <v>0</v>
      </c>
      <c r="E1803" s="5">
        <v>4</v>
      </c>
    </row>
    <row r="1804" spans="1:5" ht="10.5" customHeight="1">
      <c r="A1804" s="8">
        <v>40118</v>
      </c>
      <c r="B1804" t="s">
        <v>257</v>
      </c>
      <c r="C1804" t="s">
        <v>256</v>
      </c>
      <c r="D1804" t="s">
        <v>0</v>
      </c>
      <c r="E1804" s="5">
        <v>0</v>
      </c>
    </row>
    <row r="1805" spans="1:5" ht="10.5" customHeight="1">
      <c r="A1805" s="8">
        <v>40118</v>
      </c>
      <c r="B1805" t="s">
        <v>253</v>
      </c>
      <c r="C1805" t="s">
        <v>252</v>
      </c>
      <c r="D1805" t="s">
        <v>0</v>
      </c>
      <c r="E1805" s="5">
        <v>54</v>
      </c>
    </row>
    <row r="1806" spans="1:5" ht="10.5" customHeight="1">
      <c r="A1806" s="8">
        <v>40118</v>
      </c>
      <c r="B1806" t="s">
        <v>255</v>
      </c>
      <c r="C1806" t="s">
        <v>254</v>
      </c>
      <c r="D1806" t="s">
        <v>0</v>
      </c>
      <c r="E1806" s="5">
        <v>2</v>
      </c>
    </row>
    <row r="1807" spans="1:5" ht="10.5" customHeight="1">
      <c r="A1807" s="8">
        <v>40118</v>
      </c>
      <c r="B1807" t="s">
        <v>204</v>
      </c>
      <c r="C1807" t="s">
        <v>205</v>
      </c>
      <c r="D1807" t="s">
        <v>0</v>
      </c>
      <c r="E1807" s="5">
        <v>32</v>
      </c>
    </row>
    <row r="1808" spans="1:5" ht="10.5" customHeight="1">
      <c r="A1808" s="8">
        <v>40118</v>
      </c>
      <c r="B1808" t="s">
        <v>234</v>
      </c>
      <c r="C1808" t="s">
        <v>235</v>
      </c>
      <c r="D1808" t="s">
        <v>0</v>
      </c>
      <c r="E1808" s="5">
        <v>52</v>
      </c>
    </row>
    <row r="1809" spans="1:5" ht="10.5" customHeight="1">
      <c r="A1809" s="8">
        <v>40118</v>
      </c>
      <c r="B1809" t="s">
        <v>249</v>
      </c>
      <c r="C1809" t="s">
        <v>248</v>
      </c>
      <c r="D1809" t="s">
        <v>0</v>
      </c>
      <c r="E1809" s="5">
        <v>17</v>
      </c>
    </row>
    <row r="1810" spans="1:5" ht="10.5" customHeight="1">
      <c r="A1810" s="8">
        <v>40118</v>
      </c>
      <c r="B1810" t="s">
        <v>240</v>
      </c>
      <c r="C1810" t="s">
        <v>241</v>
      </c>
      <c r="D1810" t="s">
        <v>0</v>
      </c>
      <c r="E1810" s="5">
        <v>18</v>
      </c>
    </row>
    <row r="1811" spans="1:5" ht="10.5" customHeight="1">
      <c r="A1811" s="8">
        <v>40118</v>
      </c>
      <c r="B1811" t="s">
        <v>251</v>
      </c>
      <c r="C1811" t="s">
        <v>250</v>
      </c>
      <c r="D1811" t="s">
        <v>0</v>
      </c>
      <c r="E1811" s="5">
        <v>9</v>
      </c>
    </row>
    <row r="1812" spans="1:5" ht="10.5" customHeight="1">
      <c r="A1812" s="8">
        <v>40118</v>
      </c>
      <c r="B1812" t="s">
        <v>208</v>
      </c>
      <c r="C1812" t="s">
        <v>209</v>
      </c>
      <c r="D1812" t="s">
        <v>0</v>
      </c>
      <c r="E1812" s="5">
        <v>17</v>
      </c>
    </row>
    <row r="1813" spans="1:5" ht="10.5" customHeight="1">
      <c r="A1813" s="8">
        <v>40118</v>
      </c>
      <c r="B1813" t="s">
        <v>212</v>
      </c>
      <c r="C1813" t="s">
        <v>213</v>
      </c>
      <c r="D1813" t="s">
        <v>0</v>
      </c>
      <c r="E1813" s="5">
        <v>80</v>
      </c>
    </row>
    <row r="1814" spans="1:5" ht="10.5" customHeight="1">
      <c r="A1814" s="8">
        <v>40118</v>
      </c>
      <c r="B1814" t="s">
        <v>236</v>
      </c>
      <c r="C1814" t="s">
        <v>237</v>
      </c>
      <c r="D1814" t="s">
        <v>0</v>
      </c>
      <c r="E1814" s="5">
        <v>2</v>
      </c>
    </row>
    <row r="1815" spans="1:5" ht="10.5" customHeight="1">
      <c r="A1815" s="8">
        <v>40118</v>
      </c>
      <c r="B1815" t="s">
        <v>210</v>
      </c>
      <c r="C1815" t="s">
        <v>211</v>
      </c>
      <c r="D1815" t="s">
        <v>0</v>
      </c>
      <c r="E1815" s="5">
        <v>12</v>
      </c>
    </row>
    <row r="1816" spans="1:5" ht="10.5" customHeight="1">
      <c r="A1816" s="8">
        <v>40118</v>
      </c>
      <c r="B1816" t="s">
        <v>261</v>
      </c>
      <c r="C1816" t="s">
        <v>260</v>
      </c>
      <c r="D1816" t="s">
        <v>0</v>
      </c>
      <c r="E1816" s="5">
        <v>26</v>
      </c>
    </row>
    <row r="1817" spans="1:5" ht="10.5" customHeight="1">
      <c r="A1817" s="8">
        <v>40118</v>
      </c>
      <c r="B1817" t="s">
        <v>242</v>
      </c>
      <c r="C1817" t="s">
        <v>243</v>
      </c>
      <c r="D1817" t="s">
        <v>0</v>
      </c>
      <c r="E1817" s="5">
        <v>4</v>
      </c>
    </row>
    <row r="1818" spans="1:5" ht="10.5" customHeight="1">
      <c r="A1818" s="8">
        <v>40118</v>
      </c>
      <c r="B1818" t="s">
        <v>297</v>
      </c>
      <c r="C1818" t="s">
        <v>296</v>
      </c>
      <c r="D1818" t="s">
        <v>0</v>
      </c>
      <c r="E1818" s="5">
        <v>16</v>
      </c>
    </row>
    <row r="1819" spans="1:5" ht="10.5" customHeight="1">
      <c r="A1819" s="8">
        <v>40118</v>
      </c>
      <c r="B1819" t="s">
        <v>90</v>
      </c>
      <c r="C1819" t="s">
        <v>91</v>
      </c>
      <c r="D1819" t="s">
        <v>0</v>
      </c>
      <c r="E1819" s="5">
        <v>70</v>
      </c>
    </row>
    <row r="1820" spans="1:5" ht="10.5" customHeight="1">
      <c r="A1820" s="8">
        <v>40118</v>
      </c>
      <c r="B1820" t="s">
        <v>92</v>
      </c>
      <c r="C1820" t="s">
        <v>93</v>
      </c>
      <c r="D1820" t="s">
        <v>0</v>
      </c>
      <c r="E1820" s="5">
        <v>27</v>
      </c>
    </row>
    <row r="1821" spans="1:5" ht="10.5" customHeight="1">
      <c r="A1821" s="8">
        <v>40118</v>
      </c>
      <c r="B1821" t="s">
        <v>134</v>
      </c>
      <c r="C1821" t="s">
        <v>135</v>
      </c>
      <c r="D1821" t="s">
        <v>0</v>
      </c>
      <c r="E1821" s="5">
        <v>50</v>
      </c>
    </row>
    <row r="1822" spans="1:5" ht="10.5" customHeight="1">
      <c r="A1822" s="8">
        <v>40118</v>
      </c>
      <c r="B1822" t="s">
        <v>136</v>
      </c>
      <c r="C1822" t="s">
        <v>137</v>
      </c>
      <c r="D1822" t="s">
        <v>0</v>
      </c>
      <c r="E1822" s="5">
        <v>20</v>
      </c>
    </row>
    <row r="1823" spans="1:5" ht="10.5" customHeight="1">
      <c r="A1823" s="8">
        <v>40118</v>
      </c>
      <c r="B1823" t="s">
        <v>118</v>
      </c>
      <c r="C1823" t="s">
        <v>119</v>
      </c>
      <c r="D1823" t="s">
        <v>0</v>
      </c>
      <c r="E1823" s="5">
        <v>2</v>
      </c>
    </row>
    <row r="1824" spans="1:5" ht="10.5" customHeight="1">
      <c r="A1824" s="8">
        <v>40118</v>
      </c>
      <c r="B1824" t="s">
        <v>120</v>
      </c>
      <c r="C1824" t="s">
        <v>121</v>
      </c>
      <c r="D1824" t="s">
        <v>0</v>
      </c>
      <c r="E1824" s="5">
        <v>0</v>
      </c>
    </row>
    <row r="1825" spans="1:5" ht="10.5" customHeight="1">
      <c r="A1825" s="8">
        <v>40118</v>
      </c>
      <c r="B1825" t="s">
        <v>144</v>
      </c>
      <c r="C1825" t="s">
        <v>145</v>
      </c>
      <c r="D1825" t="s">
        <v>0</v>
      </c>
      <c r="E1825" s="5">
        <v>14</v>
      </c>
    </row>
    <row r="1826" spans="1:5" ht="10.5" customHeight="1">
      <c r="A1826" s="8">
        <v>40118</v>
      </c>
      <c r="B1826" t="s">
        <v>202</v>
      </c>
      <c r="C1826" t="s">
        <v>203</v>
      </c>
      <c r="D1826" t="s">
        <v>0</v>
      </c>
      <c r="E1826" s="5">
        <v>25</v>
      </c>
    </row>
    <row r="1827" spans="1:5" ht="10.5" customHeight="1">
      <c r="A1827" s="8">
        <v>40118</v>
      </c>
      <c r="B1827" t="s">
        <v>68</v>
      </c>
      <c r="C1827" t="s">
        <v>69</v>
      </c>
      <c r="D1827" t="s">
        <v>0</v>
      </c>
      <c r="E1827" s="5">
        <v>0</v>
      </c>
    </row>
    <row r="1828" spans="1:5" ht="10.5" customHeight="1">
      <c r="A1828" s="8">
        <v>40118</v>
      </c>
      <c r="B1828" t="s">
        <v>106</v>
      </c>
      <c r="C1828" t="s">
        <v>107</v>
      </c>
      <c r="D1828" t="s">
        <v>0</v>
      </c>
      <c r="E1828" s="5">
        <v>12</v>
      </c>
    </row>
    <row r="1829" spans="1:5" ht="10.5" customHeight="1">
      <c r="A1829" s="8">
        <v>40118</v>
      </c>
      <c r="B1829" t="s">
        <v>116</v>
      </c>
      <c r="C1829" t="s">
        <v>117</v>
      </c>
      <c r="D1829" t="s">
        <v>0</v>
      </c>
      <c r="E1829" s="5">
        <v>2</v>
      </c>
    </row>
    <row r="1830" spans="1:5" ht="10.5" customHeight="1">
      <c r="A1830" s="8">
        <v>40118</v>
      </c>
      <c r="B1830" t="s">
        <v>146</v>
      </c>
      <c r="C1830" t="s">
        <v>147</v>
      </c>
      <c r="D1830" t="s">
        <v>0</v>
      </c>
      <c r="E1830" s="5">
        <v>20</v>
      </c>
    </row>
    <row r="1831" spans="1:5" ht="10.5" customHeight="1">
      <c r="A1831" s="8">
        <v>40118</v>
      </c>
      <c r="B1831" t="s">
        <v>170</v>
      </c>
      <c r="C1831" t="s">
        <v>171</v>
      </c>
      <c r="D1831" t="s">
        <v>0</v>
      </c>
      <c r="E1831" s="5">
        <v>20</v>
      </c>
    </row>
    <row r="1832" spans="1:5" ht="10.5" customHeight="1">
      <c r="A1832" s="8">
        <v>40118</v>
      </c>
      <c r="B1832" t="s">
        <v>94</v>
      </c>
      <c r="C1832" t="s">
        <v>95</v>
      </c>
      <c r="D1832" t="s">
        <v>0</v>
      </c>
      <c r="E1832" s="5">
        <v>84</v>
      </c>
    </row>
    <row r="1833" spans="1:5" ht="10.5" customHeight="1">
      <c r="A1833" s="8">
        <v>40118</v>
      </c>
      <c r="B1833" t="s">
        <v>96</v>
      </c>
      <c r="C1833" t="s">
        <v>97</v>
      </c>
      <c r="D1833" t="s">
        <v>0</v>
      </c>
      <c r="E1833" s="5">
        <v>18</v>
      </c>
    </row>
    <row r="1834" spans="1:5" ht="10.5" customHeight="1">
      <c r="A1834" s="8">
        <v>40118</v>
      </c>
      <c r="B1834" t="s">
        <v>150</v>
      </c>
      <c r="C1834" t="s">
        <v>151</v>
      </c>
      <c r="D1834" t="s">
        <v>0</v>
      </c>
      <c r="E1834" s="5">
        <v>9</v>
      </c>
    </row>
    <row r="1835" spans="1:5" ht="10.5" customHeight="1">
      <c r="A1835" s="8">
        <v>40118</v>
      </c>
      <c r="B1835" t="s">
        <v>152</v>
      </c>
      <c r="C1835" t="s">
        <v>153</v>
      </c>
      <c r="D1835" t="s">
        <v>0</v>
      </c>
      <c r="E1835" s="5">
        <v>14</v>
      </c>
    </row>
    <row r="1836" spans="1:5" ht="10.5" customHeight="1">
      <c r="A1836" s="8">
        <v>40118</v>
      </c>
      <c r="B1836" t="s">
        <v>182</v>
      </c>
      <c r="C1836" t="s">
        <v>183</v>
      </c>
      <c r="D1836" t="s">
        <v>0</v>
      </c>
      <c r="E1836" s="5">
        <v>267</v>
      </c>
    </row>
    <row r="1837" spans="1:5" ht="10.5" customHeight="1">
      <c r="A1837" s="8">
        <v>40118</v>
      </c>
      <c r="B1837" t="s">
        <v>184</v>
      </c>
      <c r="C1837" t="s">
        <v>185</v>
      </c>
      <c r="D1837" t="s">
        <v>0</v>
      </c>
      <c r="E1837" s="5">
        <v>58</v>
      </c>
    </row>
    <row r="1838" spans="1:5" ht="10.5" customHeight="1">
      <c r="A1838" s="8">
        <v>40118</v>
      </c>
      <c r="B1838" t="s">
        <v>186</v>
      </c>
      <c r="C1838" t="s">
        <v>187</v>
      </c>
      <c r="D1838" t="s">
        <v>0</v>
      </c>
      <c r="E1838" s="5">
        <v>1</v>
      </c>
    </row>
    <row r="1839" spans="1:5" ht="10.5" customHeight="1">
      <c r="A1839" s="8">
        <v>40118</v>
      </c>
      <c r="B1839" t="s">
        <v>188</v>
      </c>
      <c r="C1839" t="s">
        <v>189</v>
      </c>
      <c r="D1839" t="s">
        <v>0</v>
      </c>
      <c r="E1839" s="5">
        <v>2</v>
      </c>
    </row>
    <row r="1840" spans="1:5" ht="10.5" customHeight="1">
      <c r="A1840" s="8">
        <v>40118</v>
      </c>
      <c r="B1840" t="s">
        <v>214</v>
      </c>
      <c r="C1840" t="s">
        <v>215</v>
      </c>
      <c r="D1840" t="s">
        <v>0</v>
      </c>
      <c r="E1840" s="5">
        <v>551</v>
      </c>
    </row>
    <row r="1841" spans="1:5" ht="10.5" customHeight="1">
      <c r="A1841" s="8">
        <v>40118</v>
      </c>
      <c r="B1841" t="s">
        <v>216</v>
      </c>
      <c r="C1841" t="s">
        <v>217</v>
      </c>
      <c r="D1841" t="s">
        <v>0</v>
      </c>
      <c r="E1841" s="5">
        <v>73</v>
      </c>
    </row>
    <row r="1842" spans="1:5" ht="10.5" customHeight="1">
      <c r="A1842" s="8">
        <v>40118</v>
      </c>
      <c r="B1842" t="s">
        <v>228</v>
      </c>
      <c r="C1842" t="s">
        <v>229</v>
      </c>
      <c r="D1842" t="s">
        <v>0</v>
      </c>
      <c r="E1842" s="5">
        <v>74</v>
      </c>
    </row>
    <row r="1843" spans="1:5" ht="10.5" customHeight="1">
      <c r="A1843" s="8">
        <v>40118</v>
      </c>
      <c r="B1843" t="s">
        <v>230</v>
      </c>
      <c r="C1843" t="s">
        <v>231</v>
      </c>
      <c r="D1843" t="s">
        <v>0</v>
      </c>
      <c r="E1843" s="5">
        <v>27</v>
      </c>
    </row>
    <row r="1844" spans="1:5" ht="10.5" customHeight="1">
      <c r="A1844" s="8">
        <v>40118</v>
      </c>
      <c r="B1844" t="s">
        <v>220</v>
      </c>
      <c r="C1844" t="s">
        <v>221</v>
      </c>
      <c r="D1844" t="s">
        <v>0</v>
      </c>
      <c r="E1844" s="5">
        <v>95</v>
      </c>
    </row>
    <row r="1845" spans="1:5" ht="10.5" customHeight="1">
      <c r="A1845" s="8">
        <v>40118</v>
      </c>
      <c r="B1845" t="s">
        <v>222</v>
      </c>
      <c r="C1845" t="s">
        <v>223</v>
      </c>
      <c r="D1845" t="s">
        <v>0</v>
      </c>
      <c r="E1845" s="5">
        <v>27</v>
      </c>
    </row>
    <row r="1846" spans="1:5" ht="10.5" customHeight="1">
      <c r="A1846" s="8">
        <v>40118</v>
      </c>
      <c r="B1846" t="s">
        <v>224</v>
      </c>
      <c r="C1846" t="s">
        <v>225</v>
      </c>
      <c r="D1846" t="s">
        <v>0</v>
      </c>
      <c r="E1846" s="5">
        <v>2</v>
      </c>
    </row>
    <row r="1847" spans="1:5" ht="10.5" customHeight="1">
      <c r="A1847" s="8">
        <v>40118</v>
      </c>
      <c r="B1847" t="s">
        <v>269</v>
      </c>
      <c r="C1847" t="s">
        <v>268</v>
      </c>
      <c r="D1847" t="s">
        <v>0</v>
      </c>
      <c r="E1847" s="5">
        <v>1</v>
      </c>
    </row>
    <row r="1848" spans="1:5" ht="10.5" customHeight="1">
      <c r="A1848" s="8">
        <v>40118</v>
      </c>
      <c r="B1848" t="s">
        <v>218</v>
      </c>
      <c r="C1848" t="s">
        <v>219</v>
      </c>
      <c r="D1848" t="s">
        <v>0</v>
      </c>
      <c r="E1848" s="5">
        <v>166</v>
      </c>
    </row>
    <row r="1849" spans="1:5" ht="10.5" customHeight="1">
      <c r="A1849" s="8">
        <v>40118</v>
      </c>
      <c r="B1849" t="s">
        <v>238</v>
      </c>
      <c r="C1849" t="s">
        <v>239</v>
      </c>
      <c r="D1849" t="s">
        <v>0</v>
      </c>
      <c r="E1849" s="5">
        <v>27</v>
      </c>
    </row>
    <row r="1850" spans="1:5" ht="10.5" customHeight="1">
      <c r="A1850" s="8">
        <v>40118</v>
      </c>
      <c r="B1850" t="s">
        <v>62</v>
      </c>
      <c r="C1850" t="s">
        <v>63</v>
      </c>
      <c r="D1850" t="s">
        <v>0</v>
      </c>
      <c r="E1850" s="5">
        <v>13</v>
      </c>
    </row>
    <row r="1851" spans="1:5" ht="10.5" customHeight="1">
      <c r="A1851" s="8">
        <v>40118</v>
      </c>
      <c r="B1851" t="s">
        <v>6</v>
      </c>
      <c r="C1851" t="s">
        <v>7</v>
      </c>
      <c r="D1851" t="s">
        <v>0</v>
      </c>
      <c r="E1851" s="5">
        <v>0</v>
      </c>
    </row>
    <row r="1852" spans="1:5" ht="10.5" customHeight="1">
      <c r="A1852" s="8">
        <v>40118</v>
      </c>
      <c r="B1852" t="s">
        <v>8</v>
      </c>
      <c r="C1852" t="s">
        <v>9</v>
      </c>
      <c r="D1852" t="s">
        <v>0</v>
      </c>
      <c r="E1852" s="5">
        <v>13</v>
      </c>
    </row>
    <row r="1853" spans="1:5" ht="10.5" customHeight="1">
      <c r="A1853" s="8">
        <v>40118</v>
      </c>
      <c r="B1853" t="s">
        <v>12</v>
      </c>
      <c r="C1853" t="s">
        <v>13</v>
      </c>
      <c r="D1853" t="s">
        <v>0</v>
      </c>
      <c r="E1853" s="5">
        <v>3</v>
      </c>
    </row>
    <row r="1854" spans="1:5" ht="10.5" customHeight="1">
      <c r="A1854" s="8">
        <v>40118</v>
      </c>
      <c r="B1854" t="s">
        <v>14</v>
      </c>
      <c r="C1854" t="s">
        <v>15</v>
      </c>
      <c r="D1854" t="s">
        <v>0</v>
      </c>
      <c r="E1854" s="5">
        <v>1</v>
      </c>
    </row>
    <row r="1855" spans="1:5" ht="10.5" customHeight="1">
      <c r="A1855" s="8">
        <v>40118</v>
      </c>
      <c r="B1855" t="s">
        <v>18</v>
      </c>
      <c r="C1855" t="s">
        <v>19</v>
      </c>
      <c r="D1855" t="s">
        <v>0</v>
      </c>
      <c r="E1855" s="5">
        <v>66</v>
      </c>
    </row>
    <row r="1856" spans="1:5" ht="10.5" customHeight="1">
      <c r="A1856" s="8">
        <v>40118</v>
      </c>
      <c r="B1856" t="s">
        <v>20</v>
      </c>
      <c r="C1856" t="s">
        <v>21</v>
      </c>
      <c r="D1856" t="s">
        <v>0</v>
      </c>
      <c r="E1856" s="5">
        <v>2</v>
      </c>
    </row>
    <row r="1857" spans="1:5" ht="10.5" customHeight="1">
      <c r="A1857" s="8">
        <v>40118</v>
      </c>
      <c r="B1857" t="s">
        <v>154</v>
      </c>
      <c r="C1857" t="s">
        <v>155</v>
      </c>
      <c r="D1857" t="s">
        <v>0</v>
      </c>
      <c r="E1857" s="5">
        <v>190</v>
      </c>
    </row>
    <row r="1858" spans="1:5" ht="10.5" customHeight="1">
      <c r="A1858" s="8">
        <v>40118</v>
      </c>
      <c r="B1858" t="s">
        <v>156</v>
      </c>
      <c r="C1858" t="s">
        <v>157</v>
      </c>
      <c r="D1858" t="s">
        <v>0</v>
      </c>
      <c r="E1858" s="5">
        <v>43</v>
      </c>
    </row>
    <row r="1859" spans="1:5" ht="10.5" customHeight="1">
      <c r="A1859" s="8">
        <v>40118</v>
      </c>
      <c r="B1859" t="s">
        <v>158</v>
      </c>
      <c r="C1859" t="s">
        <v>159</v>
      </c>
      <c r="D1859" t="s">
        <v>0</v>
      </c>
      <c r="E1859" s="5">
        <v>71</v>
      </c>
    </row>
    <row r="1860" spans="1:5" ht="10.5" customHeight="1">
      <c r="A1860" s="8">
        <v>40118</v>
      </c>
      <c r="B1860" t="s">
        <v>162</v>
      </c>
      <c r="C1860" t="s">
        <v>163</v>
      </c>
      <c r="D1860" t="s">
        <v>0</v>
      </c>
      <c r="E1860" s="5">
        <v>2</v>
      </c>
    </row>
    <row r="1861" spans="1:5" ht="10.5" customHeight="1">
      <c r="A1861" s="8">
        <v>40118</v>
      </c>
      <c r="B1861" t="s">
        <v>24</v>
      </c>
      <c r="C1861" t="s">
        <v>25</v>
      </c>
      <c r="D1861" t="s">
        <v>0</v>
      </c>
      <c r="E1861" s="5">
        <v>6</v>
      </c>
    </row>
    <row r="1862" spans="1:5" ht="10.5" customHeight="1">
      <c r="A1862" s="8">
        <v>40148</v>
      </c>
      <c r="B1862" t="s">
        <v>56</v>
      </c>
      <c r="C1862" t="s">
        <v>57</v>
      </c>
      <c r="D1862" t="s">
        <v>0</v>
      </c>
      <c r="E1862" s="5">
        <v>0</v>
      </c>
    </row>
    <row r="1863" spans="1:5" ht="10.5" customHeight="1">
      <c r="A1863" s="8">
        <v>40148</v>
      </c>
      <c r="B1863" t="s">
        <v>58</v>
      </c>
      <c r="C1863" t="s">
        <v>59</v>
      </c>
      <c r="D1863" t="s">
        <v>0</v>
      </c>
      <c r="E1863" s="5">
        <v>5</v>
      </c>
    </row>
    <row r="1864" spans="1:5" ht="10.5" customHeight="1">
      <c r="A1864" s="8">
        <v>40148</v>
      </c>
      <c r="B1864" t="s">
        <v>44</v>
      </c>
      <c r="C1864" t="s">
        <v>45</v>
      </c>
      <c r="D1864" t="s">
        <v>0</v>
      </c>
      <c r="E1864" s="5">
        <v>3</v>
      </c>
    </row>
    <row r="1865" spans="1:5" ht="10.5" customHeight="1">
      <c r="A1865" s="8">
        <v>40148</v>
      </c>
      <c r="B1865" t="s">
        <v>46</v>
      </c>
      <c r="C1865" t="s">
        <v>47</v>
      </c>
      <c r="D1865" t="s">
        <v>0</v>
      </c>
      <c r="E1865" s="5">
        <v>10</v>
      </c>
    </row>
    <row r="1866" spans="1:5" ht="10.5" customHeight="1">
      <c r="A1866" s="8">
        <v>40148</v>
      </c>
      <c r="B1866" t="s">
        <v>48</v>
      </c>
      <c r="C1866" t="s">
        <v>49</v>
      </c>
      <c r="D1866" t="s">
        <v>0</v>
      </c>
      <c r="E1866" s="5">
        <v>2</v>
      </c>
    </row>
    <row r="1867" spans="1:5" ht="10.5" customHeight="1">
      <c r="A1867" s="8">
        <v>40148</v>
      </c>
      <c r="B1867" t="s">
        <v>50</v>
      </c>
      <c r="C1867" t="s">
        <v>51</v>
      </c>
      <c r="D1867" t="s">
        <v>0</v>
      </c>
      <c r="E1867" s="5">
        <v>8</v>
      </c>
    </row>
    <row r="1868" spans="1:5" ht="10.5" customHeight="1">
      <c r="A1868" s="8">
        <v>40148</v>
      </c>
      <c r="B1868" t="s">
        <v>257</v>
      </c>
      <c r="C1868" t="s">
        <v>256</v>
      </c>
      <c r="D1868" t="s">
        <v>0</v>
      </c>
      <c r="E1868" s="5">
        <v>0</v>
      </c>
    </row>
    <row r="1869" spans="1:5" ht="10.5" customHeight="1">
      <c r="A1869" s="8">
        <v>40148</v>
      </c>
      <c r="B1869" t="s">
        <v>253</v>
      </c>
      <c r="C1869" t="s">
        <v>252</v>
      </c>
      <c r="D1869" t="s">
        <v>0</v>
      </c>
      <c r="E1869" s="5">
        <v>49</v>
      </c>
    </row>
    <row r="1870" spans="1:5" ht="10.5" customHeight="1">
      <c r="A1870" s="8">
        <v>40148</v>
      </c>
      <c r="B1870" t="s">
        <v>255</v>
      </c>
      <c r="C1870" t="s">
        <v>254</v>
      </c>
      <c r="D1870" t="s">
        <v>0</v>
      </c>
      <c r="E1870" s="5">
        <v>1</v>
      </c>
    </row>
    <row r="1871" spans="1:5" ht="10.5" customHeight="1">
      <c r="A1871" s="8">
        <v>40148</v>
      </c>
      <c r="B1871" t="s">
        <v>204</v>
      </c>
      <c r="C1871" t="s">
        <v>205</v>
      </c>
      <c r="D1871" t="s">
        <v>0</v>
      </c>
      <c r="E1871" s="5">
        <v>253</v>
      </c>
    </row>
    <row r="1872" spans="1:5" ht="10.5" customHeight="1">
      <c r="A1872" s="8">
        <v>40148</v>
      </c>
      <c r="B1872" t="s">
        <v>234</v>
      </c>
      <c r="C1872" t="s">
        <v>235</v>
      </c>
      <c r="D1872" t="s">
        <v>0</v>
      </c>
      <c r="E1872" s="5">
        <v>43</v>
      </c>
    </row>
    <row r="1873" spans="1:5" ht="10.5" customHeight="1">
      <c r="A1873" s="8">
        <v>40148</v>
      </c>
      <c r="B1873" t="s">
        <v>275</v>
      </c>
      <c r="C1873" t="s">
        <v>274</v>
      </c>
      <c r="D1873" t="s">
        <v>0</v>
      </c>
      <c r="E1873" s="5">
        <v>0</v>
      </c>
    </row>
    <row r="1874" spans="1:5" ht="10.5" customHeight="1">
      <c r="A1874" s="8">
        <v>40148</v>
      </c>
      <c r="B1874" t="s">
        <v>249</v>
      </c>
      <c r="C1874" t="s">
        <v>248</v>
      </c>
      <c r="D1874" t="s">
        <v>0</v>
      </c>
      <c r="E1874" s="5">
        <v>1</v>
      </c>
    </row>
    <row r="1875" spans="1:5" ht="10.5" customHeight="1">
      <c r="A1875" s="8">
        <v>40148</v>
      </c>
      <c r="B1875" t="s">
        <v>206</v>
      </c>
      <c r="C1875" t="s">
        <v>207</v>
      </c>
      <c r="D1875" t="s">
        <v>0</v>
      </c>
      <c r="E1875" s="5">
        <v>1</v>
      </c>
    </row>
    <row r="1876" spans="1:5" ht="10.5" customHeight="1">
      <c r="A1876" s="8">
        <v>40148</v>
      </c>
      <c r="B1876" t="s">
        <v>277</v>
      </c>
      <c r="C1876" t="s">
        <v>276</v>
      </c>
      <c r="D1876" t="s">
        <v>0</v>
      </c>
      <c r="E1876" s="5">
        <v>0</v>
      </c>
    </row>
    <row r="1877" spans="1:5" ht="10.5" customHeight="1">
      <c r="A1877" s="8">
        <v>40148</v>
      </c>
      <c r="B1877" t="s">
        <v>240</v>
      </c>
      <c r="C1877" t="s">
        <v>241</v>
      </c>
      <c r="D1877" t="s">
        <v>0</v>
      </c>
      <c r="E1877" s="5">
        <v>13</v>
      </c>
    </row>
    <row r="1878" spans="1:5" ht="10.5" customHeight="1">
      <c r="A1878" s="8">
        <v>40148</v>
      </c>
      <c r="B1878" t="s">
        <v>251</v>
      </c>
      <c r="C1878" t="s">
        <v>250</v>
      </c>
      <c r="D1878" t="s">
        <v>0</v>
      </c>
      <c r="E1878" s="5">
        <v>7</v>
      </c>
    </row>
    <row r="1879" spans="1:5" ht="10.5" customHeight="1">
      <c r="A1879" s="8">
        <v>40148</v>
      </c>
      <c r="B1879" t="s">
        <v>208</v>
      </c>
      <c r="C1879" t="s">
        <v>209</v>
      </c>
      <c r="D1879" t="s">
        <v>0</v>
      </c>
      <c r="E1879" s="5">
        <v>43</v>
      </c>
    </row>
    <row r="1880" spans="1:5" ht="10.5" customHeight="1">
      <c r="A1880" s="8">
        <v>40148</v>
      </c>
      <c r="B1880" t="s">
        <v>212</v>
      </c>
      <c r="C1880" t="s">
        <v>213</v>
      </c>
      <c r="D1880" t="s">
        <v>0</v>
      </c>
      <c r="E1880" s="5">
        <v>107</v>
      </c>
    </row>
    <row r="1881" spans="1:5" ht="10.5" customHeight="1">
      <c r="A1881" s="8">
        <v>40148</v>
      </c>
      <c r="B1881" t="s">
        <v>236</v>
      </c>
      <c r="C1881" t="s">
        <v>237</v>
      </c>
      <c r="D1881" t="s">
        <v>0</v>
      </c>
      <c r="E1881" s="5">
        <v>4</v>
      </c>
    </row>
    <row r="1882" spans="1:5" ht="10.5" customHeight="1">
      <c r="A1882" s="8">
        <v>40148</v>
      </c>
      <c r="B1882" t="s">
        <v>210</v>
      </c>
      <c r="C1882" t="s">
        <v>211</v>
      </c>
      <c r="D1882" t="s">
        <v>0</v>
      </c>
      <c r="E1882" s="5">
        <v>18</v>
      </c>
    </row>
    <row r="1883" spans="1:5" ht="10.5" customHeight="1">
      <c r="A1883" s="8">
        <v>40148</v>
      </c>
      <c r="B1883" t="s">
        <v>261</v>
      </c>
      <c r="C1883" t="s">
        <v>260</v>
      </c>
      <c r="D1883" t="s">
        <v>0</v>
      </c>
      <c r="E1883" s="5">
        <v>29</v>
      </c>
    </row>
    <row r="1884" spans="1:5" ht="10.5" customHeight="1">
      <c r="A1884" s="8">
        <v>40148</v>
      </c>
      <c r="B1884" t="s">
        <v>287</v>
      </c>
      <c r="C1884" t="s">
        <v>286</v>
      </c>
      <c r="D1884" t="s">
        <v>0</v>
      </c>
      <c r="E1884" s="5">
        <v>2</v>
      </c>
    </row>
    <row r="1885" spans="1:5" ht="10.5" customHeight="1">
      <c r="A1885" s="8">
        <v>40148</v>
      </c>
      <c r="B1885" t="s">
        <v>242</v>
      </c>
      <c r="C1885" t="s">
        <v>243</v>
      </c>
      <c r="D1885" t="s">
        <v>0</v>
      </c>
      <c r="E1885" s="5">
        <v>0</v>
      </c>
    </row>
    <row r="1886" spans="1:5" ht="10.5" customHeight="1">
      <c r="A1886" s="8">
        <v>40148</v>
      </c>
      <c r="B1886" t="s">
        <v>297</v>
      </c>
      <c r="C1886" t="s">
        <v>296</v>
      </c>
      <c r="D1886" t="s">
        <v>0</v>
      </c>
      <c r="E1886" s="5">
        <v>6</v>
      </c>
    </row>
    <row r="1887" spans="1:5" ht="10.5" customHeight="1">
      <c r="A1887" s="8">
        <v>40148</v>
      </c>
      <c r="B1887" t="s">
        <v>90</v>
      </c>
      <c r="C1887" t="s">
        <v>91</v>
      </c>
      <c r="D1887" t="s">
        <v>0</v>
      </c>
      <c r="E1887" s="5">
        <v>88</v>
      </c>
    </row>
    <row r="1888" spans="1:5" ht="10.5" customHeight="1">
      <c r="A1888" s="8">
        <v>40148</v>
      </c>
      <c r="B1888" t="s">
        <v>92</v>
      </c>
      <c r="C1888" t="s">
        <v>93</v>
      </c>
      <c r="D1888" t="s">
        <v>0</v>
      </c>
      <c r="E1888" s="5">
        <v>25</v>
      </c>
    </row>
    <row r="1889" spans="1:5" ht="10.5" customHeight="1">
      <c r="A1889" s="8">
        <v>40148</v>
      </c>
      <c r="B1889" t="s">
        <v>134</v>
      </c>
      <c r="C1889" t="s">
        <v>135</v>
      </c>
      <c r="D1889" t="s">
        <v>0</v>
      </c>
      <c r="E1889" s="5">
        <v>132</v>
      </c>
    </row>
    <row r="1890" spans="1:5" ht="10.5" customHeight="1">
      <c r="A1890" s="8">
        <v>40148</v>
      </c>
      <c r="B1890" t="s">
        <v>136</v>
      </c>
      <c r="C1890" t="s">
        <v>137</v>
      </c>
      <c r="D1890" t="s">
        <v>0</v>
      </c>
      <c r="E1890" s="5">
        <v>54</v>
      </c>
    </row>
    <row r="1891" spans="1:5" ht="10.5" customHeight="1">
      <c r="A1891" s="8">
        <v>40148</v>
      </c>
      <c r="B1891" t="s">
        <v>118</v>
      </c>
      <c r="C1891" t="s">
        <v>119</v>
      </c>
      <c r="D1891" t="s">
        <v>0</v>
      </c>
      <c r="E1891" s="5">
        <v>1</v>
      </c>
    </row>
    <row r="1892" spans="1:5" ht="10.5" customHeight="1">
      <c r="A1892" s="8">
        <v>40148</v>
      </c>
      <c r="B1892" t="s">
        <v>120</v>
      </c>
      <c r="C1892" t="s">
        <v>121</v>
      </c>
      <c r="D1892" t="s">
        <v>0</v>
      </c>
      <c r="E1892" s="5">
        <v>0</v>
      </c>
    </row>
    <row r="1893" spans="1:5" ht="10.5" customHeight="1">
      <c r="A1893" s="8">
        <v>40148</v>
      </c>
      <c r="B1893" t="s">
        <v>144</v>
      </c>
      <c r="C1893" t="s">
        <v>145</v>
      </c>
      <c r="D1893" t="s">
        <v>0</v>
      </c>
      <c r="E1893" s="5">
        <v>96</v>
      </c>
    </row>
    <row r="1894" spans="1:5" ht="10.5" customHeight="1">
      <c r="A1894" s="8">
        <v>40148</v>
      </c>
      <c r="B1894" t="s">
        <v>202</v>
      </c>
      <c r="C1894" t="s">
        <v>203</v>
      </c>
      <c r="D1894" t="s">
        <v>0</v>
      </c>
      <c r="E1894" s="5">
        <v>43</v>
      </c>
    </row>
    <row r="1895" spans="1:5" ht="10.5" customHeight="1">
      <c r="A1895" s="8">
        <v>40148</v>
      </c>
      <c r="B1895" t="s">
        <v>104</v>
      </c>
      <c r="C1895" t="s">
        <v>105</v>
      </c>
      <c r="D1895" t="s">
        <v>0</v>
      </c>
      <c r="E1895" s="5">
        <v>1</v>
      </c>
    </row>
    <row r="1896" spans="1:5" ht="10.5" customHeight="1">
      <c r="A1896" s="8">
        <v>40148</v>
      </c>
      <c r="B1896" t="s">
        <v>68</v>
      </c>
      <c r="C1896" t="s">
        <v>69</v>
      </c>
      <c r="D1896" t="s">
        <v>0</v>
      </c>
      <c r="E1896" s="5">
        <v>0</v>
      </c>
    </row>
    <row r="1897" spans="1:5" ht="10.5" customHeight="1">
      <c r="A1897" s="8">
        <v>40148</v>
      </c>
      <c r="B1897" t="s">
        <v>106</v>
      </c>
      <c r="C1897" t="s">
        <v>107</v>
      </c>
      <c r="D1897" t="s">
        <v>0</v>
      </c>
      <c r="E1897" s="5">
        <v>9</v>
      </c>
    </row>
    <row r="1898" spans="1:5" ht="10.5" customHeight="1">
      <c r="A1898" s="8">
        <v>40148</v>
      </c>
      <c r="B1898" t="s">
        <v>84</v>
      </c>
      <c r="C1898" t="s">
        <v>85</v>
      </c>
      <c r="D1898" t="s">
        <v>0</v>
      </c>
      <c r="E1898" s="5">
        <v>98</v>
      </c>
    </row>
    <row r="1899" spans="1:5" ht="10.5" customHeight="1">
      <c r="A1899" s="8">
        <v>40148</v>
      </c>
      <c r="B1899" t="s">
        <v>116</v>
      </c>
      <c r="C1899" t="s">
        <v>117</v>
      </c>
      <c r="D1899" t="s">
        <v>0</v>
      </c>
      <c r="E1899" s="5">
        <v>0</v>
      </c>
    </row>
    <row r="1900" spans="1:5" ht="10.5" customHeight="1">
      <c r="A1900" s="8">
        <v>40148</v>
      </c>
      <c r="B1900" t="s">
        <v>146</v>
      </c>
      <c r="C1900" t="s">
        <v>147</v>
      </c>
      <c r="D1900" t="s">
        <v>0</v>
      </c>
      <c r="E1900" s="5">
        <v>0</v>
      </c>
    </row>
    <row r="1901" spans="1:5" ht="10.5" customHeight="1">
      <c r="A1901" s="8">
        <v>40148</v>
      </c>
      <c r="B1901" t="s">
        <v>170</v>
      </c>
      <c r="C1901" t="s">
        <v>171</v>
      </c>
      <c r="D1901" t="s">
        <v>0</v>
      </c>
      <c r="E1901" s="5">
        <v>12</v>
      </c>
    </row>
    <row r="1902" spans="1:5" ht="10.5" customHeight="1">
      <c r="A1902" s="8">
        <v>40148</v>
      </c>
      <c r="B1902" t="s">
        <v>94</v>
      </c>
      <c r="C1902" t="s">
        <v>95</v>
      </c>
      <c r="D1902" t="s">
        <v>0</v>
      </c>
      <c r="E1902" s="5">
        <v>61</v>
      </c>
    </row>
    <row r="1903" spans="1:5" ht="10.5" customHeight="1">
      <c r="A1903" s="8">
        <v>40148</v>
      </c>
      <c r="B1903" t="s">
        <v>96</v>
      </c>
      <c r="C1903" t="s">
        <v>97</v>
      </c>
      <c r="D1903" t="s">
        <v>0</v>
      </c>
      <c r="E1903" s="5">
        <v>58</v>
      </c>
    </row>
    <row r="1904" spans="1:5" ht="10.5" customHeight="1">
      <c r="A1904" s="8">
        <v>40148</v>
      </c>
      <c r="B1904" t="s">
        <v>102</v>
      </c>
      <c r="C1904" t="s">
        <v>103</v>
      </c>
      <c r="D1904" t="s">
        <v>0</v>
      </c>
      <c r="E1904" s="5">
        <v>0</v>
      </c>
    </row>
    <row r="1905" spans="1:5" ht="10.5" customHeight="1">
      <c r="A1905" s="8">
        <v>40148</v>
      </c>
      <c r="B1905" t="s">
        <v>150</v>
      </c>
      <c r="C1905" t="s">
        <v>151</v>
      </c>
      <c r="D1905" t="s">
        <v>0</v>
      </c>
      <c r="E1905" s="5">
        <v>17</v>
      </c>
    </row>
    <row r="1906" spans="1:5" ht="10.5" customHeight="1">
      <c r="A1906" s="8">
        <v>40148</v>
      </c>
      <c r="B1906" t="s">
        <v>152</v>
      </c>
      <c r="C1906" t="s">
        <v>153</v>
      </c>
      <c r="D1906" t="s">
        <v>0</v>
      </c>
      <c r="E1906" s="5">
        <v>18</v>
      </c>
    </row>
    <row r="1907" spans="1:5" ht="10.5" customHeight="1">
      <c r="A1907" s="8">
        <v>40148</v>
      </c>
      <c r="B1907" t="s">
        <v>182</v>
      </c>
      <c r="C1907" t="s">
        <v>183</v>
      </c>
      <c r="D1907" t="s">
        <v>0</v>
      </c>
      <c r="E1907" s="5">
        <v>321</v>
      </c>
    </row>
    <row r="1908" spans="1:5" ht="10.5" customHeight="1">
      <c r="A1908" s="8">
        <v>40148</v>
      </c>
      <c r="B1908" t="s">
        <v>184</v>
      </c>
      <c r="C1908" t="s">
        <v>185</v>
      </c>
      <c r="D1908" t="s">
        <v>0</v>
      </c>
      <c r="E1908" s="5">
        <v>37</v>
      </c>
    </row>
    <row r="1909" spans="1:5" ht="10.5" customHeight="1">
      <c r="A1909" s="8">
        <v>40148</v>
      </c>
      <c r="B1909" t="s">
        <v>186</v>
      </c>
      <c r="C1909" t="s">
        <v>187</v>
      </c>
      <c r="D1909" t="s">
        <v>0</v>
      </c>
      <c r="E1909" s="5">
        <v>27</v>
      </c>
    </row>
    <row r="1910" spans="1:5" ht="10.5" customHeight="1">
      <c r="A1910" s="8">
        <v>40148</v>
      </c>
      <c r="B1910" t="s">
        <v>188</v>
      </c>
      <c r="C1910" t="s">
        <v>189</v>
      </c>
      <c r="D1910" t="s">
        <v>0</v>
      </c>
      <c r="E1910" s="5">
        <v>0</v>
      </c>
    </row>
    <row r="1911" spans="1:5" ht="10.5" customHeight="1">
      <c r="A1911" s="8">
        <v>40148</v>
      </c>
      <c r="B1911" t="s">
        <v>214</v>
      </c>
      <c r="C1911" t="s">
        <v>215</v>
      </c>
      <c r="D1911" t="s">
        <v>0</v>
      </c>
      <c r="E1911" s="5">
        <v>864</v>
      </c>
    </row>
    <row r="1912" spans="1:5" ht="10.5" customHeight="1">
      <c r="A1912" s="8">
        <v>40148</v>
      </c>
      <c r="B1912" t="s">
        <v>216</v>
      </c>
      <c r="C1912" t="s">
        <v>217</v>
      </c>
      <c r="D1912" t="s">
        <v>0</v>
      </c>
      <c r="E1912" s="5">
        <v>173</v>
      </c>
    </row>
    <row r="1913" spans="1:5" ht="10.5" customHeight="1">
      <c r="A1913" s="8">
        <v>40148</v>
      </c>
      <c r="B1913" t="s">
        <v>228</v>
      </c>
      <c r="C1913" t="s">
        <v>229</v>
      </c>
      <c r="D1913" t="s">
        <v>0</v>
      </c>
      <c r="E1913" s="5">
        <v>108</v>
      </c>
    </row>
    <row r="1914" spans="1:5" ht="10.5" customHeight="1">
      <c r="A1914" s="8">
        <v>40148</v>
      </c>
      <c r="B1914" t="s">
        <v>230</v>
      </c>
      <c r="C1914" t="s">
        <v>231</v>
      </c>
      <c r="D1914" t="s">
        <v>0</v>
      </c>
      <c r="E1914" s="5">
        <v>32</v>
      </c>
    </row>
    <row r="1915" spans="1:5" ht="10.5" customHeight="1">
      <c r="A1915" s="8">
        <v>40148</v>
      </c>
      <c r="B1915" t="s">
        <v>220</v>
      </c>
      <c r="C1915" t="s">
        <v>221</v>
      </c>
      <c r="D1915" t="s">
        <v>0</v>
      </c>
      <c r="E1915" s="5">
        <v>99</v>
      </c>
    </row>
    <row r="1916" spans="1:5" ht="10.5" customHeight="1">
      <c r="A1916" s="8">
        <v>40148</v>
      </c>
      <c r="B1916" t="s">
        <v>222</v>
      </c>
      <c r="C1916" t="s">
        <v>223</v>
      </c>
      <c r="D1916" t="s">
        <v>0</v>
      </c>
      <c r="E1916" s="5">
        <v>45</v>
      </c>
    </row>
    <row r="1917" spans="1:5" ht="10.5" customHeight="1">
      <c r="A1917" s="8">
        <v>40148</v>
      </c>
      <c r="B1917" t="s">
        <v>224</v>
      </c>
      <c r="C1917" t="s">
        <v>225</v>
      </c>
      <c r="D1917" t="s">
        <v>0</v>
      </c>
      <c r="E1917" s="5">
        <v>7</v>
      </c>
    </row>
    <row r="1918" spans="1:5" ht="10.5" customHeight="1">
      <c r="A1918" s="8">
        <v>40148</v>
      </c>
      <c r="B1918" t="s">
        <v>226</v>
      </c>
      <c r="C1918" t="s">
        <v>227</v>
      </c>
      <c r="D1918" t="s">
        <v>0</v>
      </c>
      <c r="E1918" s="5">
        <v>0</v>
      </c>
    </row>
    <row r="1919" spans="1:5" ht="10.5" customHeight="1">
      <c r="A1919" s="8">
        <v>40148</v>
      </c>
      <c r="B1919" t="s">
        <v>267</v>
      </c>
      <c r="C1919" t="s">
        <v>266</v>
      </c>
      <c r="D1919" t="s">
        <v>0</v>
      </c>
      <c r="E1919" s="5">
        <v>1</v>
      </c>
    </row>
    <row r="1920" spans="1:5" ht="10.5" customHeight="1">
      <c r="A1920" s="8">
        <v>40148</v>
      </c>
      <c r="B1920" t="s">
        <v>269</v>
      </c>
      <c r="C1920" t="s">
        <v>268</v>
      </c>
      <c r="D1920" t="s">
        <v>0</v>
      </c>
      <c r="E1920" s="5">
        <v>4</v>
      </c>
    </row>
    <row r="1921" spans="1:5" ht="10.5" customHeight="1">
      <c r="A1921" s="8">
        <v>40148</v>
      </c>
      <c r="B1921" t="s">
        <v>218</v>
      </c>
      <c r="C1921" t="s">
        <v>219</v>
      </c>
      <c r="D1921" t="s">
        <v>0</v>
      </c>
      <c r="E1921" s="5">
        <v>225</v>
      </c>
    </row>
    <row r="1922" spans="1:5" ht="10.5" customHeight="1">
      <c r="A1922" s="8">
        <v>40148</v>
      </c>
      <c r="B1922" t="s">
        <v>238</v>
      </c>
      <c r="C1922" t="s">
        <v>239</v>
      </c>
      <c r="D1922" t="s">
        <v>0</v>
      </c>
      <c r="E1922" s="5">
        <v>77</v>
      </c>
    </row>
    <row r="1923" spans="1:5" ht="10.5" customHeight="1">
      <c r="A1923" s="8">
        <v>40148</v>
      </c>
      <c r="B1923" t="s">
        <v>60</v>
      </c>
      <c r="C1923" t="s">
        <v>61</v>
      </c>
      <c r="D1923" t="s">
        <v>0</v>
      </c>
      <c r="E1923" s="5">
        <v>0</v>
      </c>
    </row>
    <row r="1924" spans="1:5" ht="10.5" customHeight="1">
      <c r="A1924" s="8">
        <v>40148</v>
      </c>
      <c r="B1924" t="s">
        <v>62</v>
      </c>
      <c r="C1924" t="s">
        <v>63</v>
      </c>
      <c r="D1924" t="s">
        <v>0</v>
      </c>
      <c r="E1924" s="5">
        <v>32</v>
      </c>
    </row>
    <row r="1925" spans="1:5" ht="10.5" customHeight="1">
      <c r="A1925" s="8">
        <v>40148</v>
      </c>
      <c r="B1925" t="s">
        <v>6</v>
      </c>
      <c r="C1925" t="s">
        <v>7</v>
      </c>
      <c r="D1925" t="s">
        <v>0</v>
      </c>
      <c r="E1925" s="5">
        <v>5</v>
      </c>
    </row>
    <row r="1926" spans="1:5" ht="10.5" customHeight="1">
      <c r="A1926" s="8">
        <v>40148</v>
      </c>
      <c r="B1926" t="s">
        <v>8</v>
      </c>
      <c r="C1926" t="s">
        <v>9</v>
      </c>
      <c r="D1926" t="s">
        <v>0</v>
      </c>
      <c r="E1926" s="5">
        <v>33</v>
      </c>
    </row>
    <row r="1927" spans="1:5" ht="10.5" customHeight="1">
      <c r="A1927" s="8">
        <v>40148</v>
      </c>
      <c r="B1927" t="s">
        <v>12</v>
      </c>
      <c r="C1927" t="s">
        <v>13</v>
      </c>
      <c r="D1927" t="s">
        <v>0</v>
      </c>
      <c r="E1927" s="5">
        <v>1</v>
      </c>
    </row>
    <row r="1928" spans="1:5" ht="10.5" customHeight="1">
      <c r="A1928" s="8">
        <v>40148</v>
      </c>
      <c r="B1928" t="s">
        <v>18</v>
      </c>
      <c r="C1928" t="s">
        <v>19</v>
      </c>
      <c r="D1928" t="s">
        <v>0</v>
      </c>
      <c r="E1928" s="5">
        <v>71</v>
      </c>
    </row>
    <row r="1929" spans="1:5" ht="10.5" customHeight="1">
      <c r="A1929" s="8">
        <v>40148</v>
      </c>
      <c r="B1929" t="s">
        <v>20</v>
      </c>
      <c r="C1929" t="s">
        <v>21</v>
      </c>
      <c r="D1929" t="s">
        <v>0</v>
      </c>
      <c r="E1929" s="5">
        <v>237</v>
      </c>
    </row>
    <row r="1930" spans="1:5" ht="10.5" customHeight="1">
      <c r="A1930" s="8">
        <v>40148</v>
      </c>
      <c r="B1930" t="s">
        <v>40</v>
      </c>
      <c r="C1930" t="s">
        <v>41</v>
      </c>
      <c r="D1930" t="s">
        <v>0</v>
      </c>
      <c r="E1930" s="5">
        <v>45</v>
      </c>
    </row>
    <row r="1931" spans="1:5" ht="10.5" customHeight="1">
      <c r="A1931" s="8">
        <v>40148</v>
      </c>
      <c r="B1931" t="s">
        <v>154</v>
      </c>
      <c r="C1931" t="s">
        <v>155</v>
      </c>
      <c r="D1931" t="s">
        <v>0</v>
      </c>
      <c r="E1931" s="5">
        <v>1</v>
      </c>
    </row>
    <row r="1932" spans="1:5" ht="10.5" customHeight="1">
      <c r="A1932" s="8">
        <v>40148</v>
      </c>
      <c r="B1932" t="s">
        <v>156</v>
      </c>
      <c r="C1932" t="s">
        <v>157</v>
      </c>
      <c r="D1932" t="s">
        <v>0</v>
      </c>
      <c r="E1932" s="5">
        <v>0</v>
      </c>
    </row>
    <row r="1933" spans="1:5" ht="10.5" customHeight="1">
      <c r="A1933" s="8">
        <v>40148</v>
      </c>
      <c r="B1933" t="s">
        <v>158</v>
      </c>
      <c r="C1933" t="s">
        <v>159</v>
      </c>
      <c r="D1933" t="s">
        <v>0</v>
      </c>
      <c r="E1933" s="5">
        <v>196</v>
      </c>
    </row>
    <row r="1934" spans="1:5" ht="10.5" customHeight="1">
      <c r="A1934" s="8">
        <v>40148</v>
      </c>
      <c r="B1934" t="s">
        <v>160</v>
      </c>
      <c r="C1934" t="s">
        <v>161</v>
      </c>
      <c r="D1934" t="s">
        <v>0</v>
      </c>
      <c r="E1934" s="5">
        <v>50</v>
      </c>
    </row>
    <row r="1935" spans="1:5" ht="10.5" customHeight="1">
      <c r="A1935" s="8">
        <v>40148</v>
      </c>
      <c r="B1935" t="s">
        <v>24</v>
      </c>
      <c r="C1935" t="s">
        <v>25</v>
      </c>
      <c r="D1935" t="s">
        <v>0</v>
      </c>
      <c r="E1935" s="5">
        <v>5</v>
      </c>
    </row>
    <row r="1936" spans="1:5" ht="10.5" customHeight="1">
      <c r="A1936" s="8">
        <v>40148</v>
      </c>
      <c r="B1936" t="s">
        <v>164</v>
      </c>
      <c r="C1936" t="s">
        <v>165</v>
      </c>
      <c r="D1936" t="s">
        <v>0</v>
      </c>
      <c r="E1936" s="5">
        <v>1</v>
      </c>
    </row>
    <row r="1942" spans="1:7" ht="13.5" thickBot="1"/>
    <row r="1943" spans="1:7" ht="13.5" thickBot="1">
      <c r="A1943" s="6" t="s">
        <v>3</v>
      </c>
      <c r="B1943" s="6" t="s">
        <v>2</v>
      </c>
      <c r="C1943" s="6" t="s">
        <v>4</v>
      </c>
      <c r="D1943" s="7" t="s">
        <v>5</v>
      </c>
      <c r="E1943"/>
      <c r="F1943" s="145">
        <v>2008</v>
      </c>
      <c r="G1943" s="146"/>
    </row>
    <row r="1944" spans="1:7">
      <c r="A1944" s="9" t="s">
        <v>299</v>
      </c>
      <c r="B1944" s="8"/>
      <c r="D1944" s="5">
        <v>761</v>
      </c>
      <c r="E1944"/>
      <c r="F1944" s="11">
        <v>95</v>
      </c>
      <c r="G1944" s="12">
        <f>SUM(D1944:D1961)+SUM(D2022:D2063)</f>
        <v>32237</v>
      </c>
    </row>
    <row r="1945" spans="1:7">
      <c r="A1945" s="10" t="s">
        <v>300</v>
      </c>
      <c r="B1945" s="8"/>
      <c r="D1945" s="5">
        <v>116</v>
      </c>
      <c r="E1945"/>
      <c r="F1945" s="11">
        <v>84</v>
      </c>
      <c r="G1945" s="12">
        <f>SUM(D2008:D2021)</f>
        <v>1541</v>
      </c>
    </row>
    <row r="1946" spans="1:7" ht="13.5" thickBot="1">
      <c r="A1946" s="10" t="s">
        <v>301</v>
      </c>
      <c r="B1946" s="8"/>
      <c r="D1946" s="5">
        <v>917</v>
      </c>
      <c r="E1946"/>
      <c r="F1946" s="13">
        <v>64</v>
      </c>
      <c r="G1946" s="14">
        <f>SUM(D1968:D2007)</f>
        <v>9761</v>
      </c>
    </row>
    <row r="1947" spans="1:7">
      <c r="A1947" s="10" t="s">
        <v>302</v>
      </c>
      <c r="B1947" s="8"/>
      <c r="D1947" s="5">
        <v>196</v>
      </c>
      <c r="E1947"/>
    </row>
    <row r="1948" spans="1:7">
      <c r="A1948" s="10" t="s">
        <v>303</v>
      </c>
      <c r="B1948" s="8"/>
      <c r="D1948" s="5">
        <v>431</v>
      </c>
      <c r="E1948"/>
    </row>
    <row r="1949" spans="1:7">
      <c r="A1949" s="10" t="s">
        <v>304</v>
      </c>
      <c r="B1949" s="8"/>
      <c r="D1949" s="5">
        <v>133</v>
      </c>
      <c r="E1949"/>
    </row>
    <row r="1950" spans="1:7">
      <c r="A1950" s="10" t="s">
        <v>305</v>
      </c>
      <c r="B1950" s="8"/>
      <c r="D1950" s="5">
        <v>3</v>
      </c>
      <c r="E1950"/>
    </row>
    <row r="1951" spans="1:7">
      <c r="A1951" s="10" t="s">
        <v>306</v>
      </c>
      <c r="B1951" s="8"/>
      <c r="D1951" s="5">
        <v>27</v>
      </c>
      <c r="E1951"/>
    </row>
    <row r="1952" spans="1:7">
      <c r="A1952" s="10" t="s">
        <v>307</v>
      </c>
      <c r="B1952" s="8"/>
      <c r="D1952" s="5">
        <v>53</v>
      </c>
      <c r="E1952"/>
    </row>
    <row r="1953" spans="1:5">
      <c r="A1953" s="10" t="s">
        <v>308</v>
      </c>
      <c r="B1953" s="8"/>
      <c r="D1953" s="5">
        <v>24</v>
      </c>
      <c r="E1953"/>
    </row>
    <row r="1954" spans="1:5">
      <c r="A1954" s="10" t="s">
        <v>309</v>
      </c>
      <c r="B1954" s="8"/>
      <c r="D1954" s="5">
        <v>8</v>
      </c>
      <c r="E1954"/>
    </row>
    <row r="1955" spans="1:5">
      <c r="A1955" s="10" t="s">
        <v>310</v>
      </c>
      <c r="B1955" s="8"/>
      <c r="D1955" s="5">
        <v>25</v>
      </c>
      <c r="E1955"/>
    </row>
    <row r="1956" spans="1:5">
      <c r="A1956" s="10" t="s">
        <v>311</v>
      </c>
      <c r="B1956" s="8"/>
      <c r="D1956" s="5">
        <v>242</v>
      </c>
      <c r="E1956"/>
    </row>
    <row r="1957" spans="1:5">
      <c r="A1957" s="10" t="s">
        <v>312</v>
      </c>
      <c r="B1957" s="8"/>
      <c r="D1957" s="5">
        <v>98</v>
      </c>
      <c r="E1957"/>
    </row>
    <row r="1958" spans="1:5">
      <c r="A1958" s="10" t="s">
        <v>313</v>
      </c>
      <c r="B1958" s="8"/>
      <c r="D1958" s="5">
        <v>4</v>
      </c>
      <c r="E1958"/>
    </row>
    <row r="1959" spans="1:5">
      <c r="A1959" s="10" t="s">
        <v>314</v>
      </c>
      <c r="B1959" s="8"/>
      <c r="D1959" s="5">
        <v>6</v>
      </c>
      <c r="E1959"/>
    </row>
    <row r="1960" spans="1:5">
      <c r="A1960" s="10" t="s">
        <v>315</v>
      </c>
      <c r="B1960" s="8"/>
      <c r="D1960" s="5">
        <v>1</v>
      </c>
      <c r="E1960"/>
    </row>
    <row r="1961" spans="1:5">
      <c r="A1961" s="10" t="s">
        <v>316</v>
      </c>
      <c r="B1961" s="8"/>
      <c r="D1961" s="5">
        <v>1</v>
      </c>
      <c r="E1961"/>
    </row>
    <row r="1962" spans="1:5">
      <c r="A1962" s="10" t="s">
        <v>317</v>
      </c>
      <c r="B1962" s="8"/>
      <c r="D1962" s="5">
        <v>2</v>
      </c>
      <c r="E1962"/>
    </row>
    <row r="1963" spans="1:5">
      <c r="A1963" s="10" t="s">
        <v>318</v>
      </c>
      <c r="B1963" s="8"/>
      <c r="D1963" s="5">
        <v>0</v>
      </c>
      <c r="E1963"/>
    </row>
    <row r="1964" spans="1:5">
      <c r="A1964" s="10" t="s">
        <v>319</v>
      </c>
      <c r="B1964" s="8"/>
      <c r="D1964" s="5">
        <v>3</v>
      </c>
      <c r="E1964"/>
    </row>
    <row r="1965" spans="1:5">
      <c r="A1965" s="10" t="s">
        <v>320</v>
      </c>
      <c r="B1965" s="8"/>
      <c r="D1965" s="5">
        <v>0</v>
      </c>
      <c r="E1965"/>
    </row>
    <row r="1966" spans="1:5">
      <c r="A1966" s="10" t="s">
        <v>321</v>
      </c>
      <c r="B1966" s="8"/>
      <c r="D1966" s="5">
        <v>232</v>
      </c>
      <c r="E1966"/>
    </row>
    <row r="1967" spans="1:5">
      <c r="A1967" s="10" t="s">
        <v>322</v>
      </c>
      <c r="B1967" s="8"/>
      <c r="D1967" s="5">
        <v>55</v>
      </c>
      <c r="E1967"/>
    </row>
    <row r="1968" spans="1:5">
      <c r="A1968" s="10" t="s">
        <v>323</v>
      </c>
      <c r="B1968" s="8"/>
      <c r="D1968" s="5">
        <v>526</v>
      </c>
      <c r="E1968"/>
    </row>
    <row r="1969" spans="1:5">
      <c r="A1969" s="10" t="s">
        <v>324</v>
      </c>
      <c r="B1969" s="8"/>
      <c r="D1969" s="5">
        <v>292</v>
      </c>
      <c r="E1969"/>
    </row>
    <row r="1970" spans="1:5">
      <c r="A1970" s="10" t="s">
        <v>325</v>
      </c>
      <c r="B1970" s="8"/>
      <c r="D1970" s="5">
        <v>20</v>
      </c>
      <c r="E1970"/>
    </row>
    <row r="1971" spans="1:5">
      <c r="A1971" s="10" t="s">
        <v>326</v>
      </c>
      <c r="B1971" s="8"/>
      <c r="D1971" s="5">
        <v>12</v>
      </c>
      <c r="E1971"/>
    </row>
    <row r="1972" spans="1:5">
      <c r="A1972" s="10" t="s">
        <v>327</v>
      </c>
      <c r="B1972" s="8"/>
      <c r="D1972" s="5">
        <v>5</v>
      </c>
      <c r="E1972"/>
    </row>
    <row r="1973" spans="1:5">
      <c r="A1973" s="10" t="s">
        <v>328</v>
      </c>
      <c r="B1973" s="8"/>
      <c r="D1973" s="5">
        <v>5</v>
      </c>
      <c r="E1973"/>
    </row>
    <row r="1974" spans="1:5">
      <c r="A1974" s="10" t="s">
        <v>329</v>
      </c>
      <c r="B1974" s="8"/>
      <c r="D1974" s="5">
        <v>35</v>
      </c>
      <c r="E1974"/>
    </row>
    <row r="1975" spans="1:5">
      <c r="A1975" s="10" t="s">
        <v>330</v>
      </c>
      <c r="B1975" s="8"/>
      <c r="D1975" s="5">
        <v>7</v>
      </c>
      <c r="E1975"/>
    </row>
    <row r="1976" spans="1:5">
      <c r="A1976" s="10" t="s">
        <v>331</v>
      </c>
      <c r="B1976" s="8"/>
      <c r="D1976" s="5">
        <v>34</v>
      </c>
      <c r="E1976"/>
    </row>
    <row r="1977" spans="1:5">
      <c r="A1977" s="10" t="s">
        <v>332</v>
      </c>
      <c r="B1977" s="8"/>
      <c r="D1977" s="5">
        <v>13</v>
      </c>
      <c r="E1977"/>
    </row>
    <row r="1978" spans="1:5">
      <c r="A1978" s="10" t="s">
        <v>333</v>
      </c>
      <c r="B1978" s="8"/>
      <c r="D1978" s="5">
        <v>377</v>
      </c>
      <c r="E1978"/>
    </row>
    <row r="1979" spans="1:5">
      <c r="A1979" s="10" t="s">
        <v>334</v>
      </c>
      <c r="B1979" s="8"/>
      <c r="D1979" s="5">
        <v>167</v>
      </c>
      <c r="E1979"/>
    </row>
    <row r="1980" spans="1:5">
      <c r="A1980" s="10" t="s">
        <v>335</v>
      </c>
      <c r="B1980" s="8"/>
      <c r="D1980" s="5">
        <v>1805</v>
      </c>
      <c r="E1980"/>
    </row>
    <row r="1981" spans="1:5">
      <c r="A1981" s="10" t="s">
        <v>336</v>
      </c>
      <c r="B1981" s="8"/>
      <c r="D1981" s="5">
        <v>418</v>
      </c>
      <c r="E1981"/>
    </row>
    <row r="1982" spans="1:5">
      <c r="A1982" s="10" t="s">
        <v>337</v>
      </c>
      <c r="B1982" s="8"/>
      <c r="D1982" s="5">
        <v>17</v>
      </c>
      <c r="E1982"/>
    </row>
    <row r="1983" spans="1:5">
      <c r="A1983" s="10" t="s">
        <v>338</v>
      </c>
      <c r="B1983" s="8"/>
      <c r="D1983" s="5">
        <v>8</v>
      </c>
      <c r="E1983"/>
    </row>
    <row r="1984" spans="1:5">
      <c r="A1984" s="10" t="s">
        <v>339</v>
      </c>
      <c r="B1984" s="8"/>
      <c r="D1984" s="5">
        <v>589</v>
      </c>
      <c r="E1984"/>
    </row>
    <row r="1985" spans="1:5">
      <c r="A1985" s="10" t="s">
        <v>340</v>
      </c>
      <c r="B1985" s="8"/>
      <c r="D1985" s="5">
        <v>327</v>
      </c>
      <c r="E1985"/>
    </row>
    <row r="1986" spans="1:5">
      <c r="A1986" s="10" t="s">
        <v>341</v>
      </c>
      <c r="B1986" s="8"/>
      <c r="D1986" s="5">
        <v>56</v>
      </c>
      <c r="E1986"/>
    </row>
    <row r="1987" spans="1:5">
      <c r="A1987" s="10" t="s">
        <v>342</v>
      </c>
      <c r="B1987" s="8"/>
      <c r="D1987" s="5">
        <v>18</v>
      </c>
      <c r="E1987"/>
    </row>
    <row r="1988" spans="1:5">
      <c r="A1988" s="10" t="s">
        <v>343</v>
      </c>
      <c r="B1988" s="8"/>
      <c r="D1988" s="5">
        <v>882</v>
      </c>
      <c r="E1988"/>
    </row>
    <row r="1989" spans="1:5">
      <c r="A1989" s="10" t="s">
        <v>344</v>
      </c>
      <c r="B1989" s="8"/>
      <c r="D1989" s="5">
        <v>447</v>
      </c>
      <c r="E1989"/>
    </row>
    <row r="1990" spans="1:5">
      <c r="A1990" s="10" t="s">
        <v>345</v>
      </c>
      <c r="B1990" s="8"/>
      <c r="D1990" s="5">
        <v>40</v>
      </c>
      <c r="E1990"/>
    </row>
    <row r="1991" spans="1:5">
      <c r="A1991" s="10" t="s">
        <v>346</v>
      </c>
      <c r="B1991" s="8"/>
      <c r="D1991" s="5">
        <v>10</v>
      </c>
      <c r="E1991"/>
    </row>
    <row r="1992" spans="1:5">
      <c r="A1992" s="10" t="s">
        <v>347</v>
      </c>
      <c r="B1992" s="8"/>
      <c r="D1992" s="5">
        <v>81</v>
      </c>
      <c r="E1992"/>
    </row>
    <row r="1993" spans="1:5">
      <c r="A1993" s="10" t="s">
        <v>348</v>
      </c>
      <c r="B1993" s="8"/>
      <c r="D1993" s="5">
        <v>14</v>
      </c>
      <c r="E1993"/>
    </row>
    <row r="1994" spans="1:5">
      <c r="A1994" s="10" t="s">
        <v>349</v>
      </c>
      <c r="B1994" s="8"/>
      <c r="D1994" s="5">
        <v>99</v>
      </c>
      <c r="E1994"/>
    </row>
    <row r="1995" spans="1:5">
      <c r="A1995" s="10" t="s">
        <v>350</v>
      </c>
      <c r="B1995" s="8"/>
      <c r="D1995" s="5">
        <v>46</v>
      </c>
      <c r="E1995"/>
    </row>
    <row r="1996" spans="1:5">
      <c r="A1996" s="10" t="s">
        <v>351</v>
      </c>
      <c r="B1996" s="8"/>
      <c r="D1996" s="5">
        <v>1012</v>
      </c>
      <c r="E1996"/>
    </row>
    <row r="1997" spans="1:5">
      <c r="A1997" s="10" t="s">
        <v>352</v>
      </c>
      <c r="B1997" s="8"/>
      <c r="D1997" s="5">
        <v>560</v>
      </c>
      <c r="E1997"/>
    </row>
    <row r="1998" spans="1:5">
      <c r="A1998" s="10" t="s">
        <v>353</v>
      </c>
      <c r="B1998" s="8"/>
      <c r="D1998" s="5">
        <v>1187</v>
      </c>
      <c r="E1998"/>
    </row>
    <row r="1999" spans="1:5">
      <c r="A1999" s="10" t="s">
        <v>354</v>
      </c>
      <c r="B1999" s="8"/>
      <c r="D1999" s="5">
        <v>417</v>
      </c>
      <c r="E1999"/>
    </row>
    <row r="2000" spans="1:5">
      <c r="A2000" s="10" t="s">
        <v>355</v>
      </c>
      <c r="B2000" s="8"/>
      <c r="D2000" s="5">
        <v>12</v>
      </c>
      <c r="E2000"/>
    </row>
    <row r="2001" spans="1:5">
      <c r="A2001" s="10" t="s">
        <v>356</v>
      </c>
      <c r="B2001" s="8"/>
      <c r="D2001" s="5">
        <v>6</v>
      </c>
      <c r="E2001"/>
    </row>
    <row r="2002" spans="1:5">
      <c r="A2002" s="10" t="s">
        <v>357</v>
      </c>
      <c r="B2002" s="8"/>
      <c r="D2002" s="5">
        <v>26</v>
      </c>
      <c r="E2002"/>
    </row>
    <row r="2003" spans="1:5">
      <c r="A2003" s="10" t="s">
        <v>358</v>
      </c>
      <c r="B2003" s="8"/>
      <c r="D2003" s="5">
        <v>11</v>
      </c>
      <c r="E2003"/>
    </row>
    <row r="2004" spans="1:5">
      <c r="A2004" s="10" t="s">
        <v>359</v>
      </c>
      <c r="B2004" s="8"/>
      <c r="D2004" s="5">
        <v>35</v>
      </c>
      <c r="E2004"/>
    </row>
    <row r="2005" spans="1:5">
      <c r="A2005" s="10" t="s">
        <v>360</v>
      </c>
      <c r="B2005" s="8"/>
      <c r="D2005" s="5">
        <v>19</v>
      </c>
      <c r="E2005"/>
    </row>
    <row r="2006" spans="1:5">
      <c r="A2006" s="10" t="s">
        <v>361</v>
      </c>
      <c r="B2006" s="8"/>
      <c r="D2006" s="5">
        <v>75</v>
      </c>
      <c r="E2006"/>
    </row>
    <row r="2007" spans="1:5">
      <c r="A2007" s="10" t="s">
        <v>362</v>
      </c>
      <c r="B2007" s="8"/>
      <c r="D2007" s="5">
        <v>51</v>
      </c>
      <c r="E2007"/>
    </row>
    <row r="2008" spans="1:5">
      <c r="A2008" s="10" t="s">
        <v>363</v>
      </c>
      <c r="B2008" s="8"/>
      <c r="D2008" s="5">
        <v>1002</v>
      </c>
      <c r="E2008"/>
    </row>
    <row r="2009" spans="1:5">
      <c r="A2009" s="10" t="s">
        <v>364</v>
      </c>
      <c r="B2009" s="8"/>
      <c r="D2009" s="5">
        <v>271</v>
      </c>
      <c r="E2009"/>
    </row>
    <row r="2010" spans="1:5">
      <c r="A2010" s="10" t="s">
        <v>365</v>
      </c>
      <c r="B2010" s="8"/>
      <c r="D2010" s="5">
        <v>57</v>
      </c>
      <c r="E2010"/>
    </row>
    <row r="2011" spans="1:5">
      <c r="A2011" s="10" t="s">
        <v>366</v>
      </c>
      <c r="B2011" s="8"/>
      <c r="D2011" s="5">
        <v>24</v>
      </c>
      <c r="E2011"/>
    </row>
    <row r="2012" spans="1:5">
      <c r="A2012" s="10" t="s">
        <v>367</v>
      </c>
      <c r="B2012" s="8"/>
      <c r="D2012" s="5">
        <v>9</v>
      </c>
      <c r="E2012"/>
    </row>
    <row r="2013" spans="1:5">
      <c r="A2013" s="10" t="s">
        <v>368</v>
      </c>
      <c r="B2013" s="8"/>
      <c r="D2013" s="5">
        <v>4</v>
      </c>
      <c r="E2013"/>
    </row>
    <row r="2014" spans="1:5">
      <c r="A2014" s="10" t="s">
        <v>369</v>
      </c>
      <c r="B2014" s="8"/>
      <c r="D2014" s="5">
        <v>2</v>
      </c>
      <c r="E2014"/>
    </row>
    <row r="2015" spans="1:5">
      <c r="A2015" s="10" t="s">
        <v>370</v>
      </c>
      <c r="B2015" s="8"/>
      <c r="D2015" s="5">
        <v>2</v>
      </c>
      <c r="E2015"/>
    </row>
    <row r="2016" spans="1:5">
      <c r="A2016" s="10" t="s">
        <v>371</v>
      </c>
      <c r="B2016" s="8"/>
      <c r="D2016" s="5">
        <v>111</v>
      </c>
      <c r="E2016"/>
    </row>
    <row r="2017" spans="1:5">
      <c r="A2017" s="10" t="s">
        <v>372</v>
      </c>
      <c r="B2017" s="8"/>
      <c r="D2017" s="5">
        <v>46</v>
      </c>
      <c r="E2017"/>
    </row>
    <row r="2018" spans="1:5">
      <c r="A2018" s="10" t="s">
        <v>373</v>
      </c>
      <c r="B2018" s="8"/>
      <c r="D2018" s="5">
        <v>4</v>
      </c>
      <c r="E2018"/>
    </row>
    <row r="2019" spans="1:5">
      <c r="A2019" s="10" t="s">
        <v>374</v>
      </c>
      <c r="B2019" s="8"/>
      <c r="D2019" s="5">
        <v>4</v>
      </c>
      <c r="E2019"/>
    </row>
    <row r="2020" spans="1:5">
      <c r="A2020" s="10" t="s">
        <v>375</v>
      </c>
      <c r="B2020" s="8"/>
      <c r="D2020" s="5">
        <v>4</v>
      </c>
      <c r="E2020"/>
    </row>
    <row r="2021" spans="1:5">
      <c r="A2021" s="10" t="s">
        <v>376</v>
      </c>
      <c r="B2021" s="8"/>
      <c r="D2021" s="5">
        <v>1</v>
      </c>
      <c r="E2021"/>
    </row>
    <row r="2022" spans="1:5">
      <c r="A2022" s="10" t="s">
        <v>377</v>
      </c>
      <c r="B2022" s="8"/>
      <c r="D2022" s="5">
        <v>1176</v>
      </c>
      <c r="E2022"/>
    </row>
    <row r="2023" spans="1:5">
      <c r="A2023" s="10" t="s">
        <v>378</v>
      </c>
      <c r="B2023" s="8"/>
      <c r="D2023" s="5">
        <v>545</v>
      </c>
      <c r="E2023"/>
    </row>
    <row r="2024" spans="1:5">
      <c r="A2024" s="10" t="s">
        <v>379</v>
      </c>
      <c r="B2024" s="8"/>
      <c r="D2024" s="5">
        <v>1</v>
      </c>
      <c r="E2024"/>
    </row>
    <row r="2025" spans="1:5">
      <c r="A2025" s="10" t="s">
        <v>380</v>
      </c>
      <c r="B2025" s="8"/>
      <c r="D2025" s="5">
        <v>2</v>
      </c>
      <c r="E2025"/>
    </row>
    <row r="2026" spans="1:5">
      <c r="A2026" s="10" t="s">
        <v>381</v>
      </c>
      <c r="B2026" s="8"/>
      <c r="D2026" s="5">
        <v>1</v>
      </c>
      <c r="E2026"/>
    </row>
    <row r="2027" spans="1:5">
      <c r="A2027" s="10" t="s">
        <v>382</v>
      </c>
      <c r="B2027" s="8"/>
      <c r="D2027" s="5">
        <v>1</v>
      </c>
      <c r="E2027"/>
    </row>
    <row r="2028" spans="1:5">
      <c r="A2028" s="10" t="s">
        <v>383</v>
      </c>
      <c r="B2028" s="8"/>
      <c r="D2028" s="5">
        <v>122</v>
      </c>
      <c r="E2028"/>
    </row>
    <row r="2029" spans="1:5">
      <c r="A2029" s="10" t="s">
        <v>384</v>
      </c>
      <c r="B2029" s="8"/>
      <c r="D2029" s="5">
        <v>46</v>
      </c>
      <c r="E2029"/>
    </row>
    <row r="2030" spans="1:5">
      <c r="A2030" s="10" t="s">
        <v>385</v>
      </c>
      <c r="B2030" s="8"/>
      <c r="D2030" s="5">
        <v>3</v>
      </c>
      <c r="E2030"/>
    </row>
    <row r="2031" spans="1:5">
      <c r="A2031" s="10" t="s">
        <v>386</v>
      </c>
      <c r="B2031" s="8"/>
      <c r="D2031" s="5">
        <v>3</v>
      </c>
      <c r="E2031"/>
    </row>
    <row r="2032" spans="1:5">
      <c r="A2032" s="10" t="s">
        <v>387</v>
      </c>
      <c r="B2032" s="8"/>
      <c r="D2032" s="5">
        <v>5682</v>
      </c>
      <c r="E2032"/>
    </row>
    <row r="2033" spans="1:5">
      <c r="A2033" s="10" t="s">
        <v>388</v>
      </c>
      <c r="B2033" s="8"/>
      <c r="D2033" s="5">
        <v>1354</v>
      </c>
      <c r="E2033"/>
    </row>
    <row r="2034" spans="1:5">
      <c r="A2034" s="10" t="s">
        <v>389</v>
      </c>
      <c r="B2034" s="8"/>
      <c r="D2034" s="5">
        <v>546</v>
      </c>
      <c r="E2034"/>
    </row>
    <row r="2035" spans="1:5">
      <c r="A2035" s="10" t="s">
        <v>390</v>
      </c>
      <c r="B2035" s="8"/>
      <c r="D2035" s="5">
        <v>133</v>
      </c>
      <c r="E2035"/>
    </row>
    <row r="2036" spans="1:5">
      <c r="A2036" s="10" t="s">
        <v>391</v>
      </c>
      <c r="B2036" s="8"/>
      <c r="D2036" s="5">
        <v>1024</v>
      </c>
      <c r="E2036"/>
    </row>
    <row r="2037" spans="1:5">
      <c r="A2037" s="10" t="s">
        <v>392</v>
      </c>
      <c r="B2037" s="8"/>
      <c r="D2037" s="5">
        <v>464</v>
      </c>
      <c r="E2037"/>
    </row>
    <row r="2038" spans="1:5">
      <c r="A2038" s="10" t="s">
        <v>393</v>
      </c>
      <c r="B2038" s="8"/>
      <c r="D2038" s="5">
        <v>2154</v>
      </c>
      <c r="E2038"/>
    </row>
    <row r="2039" spans="1:5">
      <c r="A2039" s="10" t="s">
        <v>394</v>
      </c>
      <c r="B2039" s="8"/>
      <c r="D2039" s="5">
        <v>593</v>
      </c>
      <c r="E2039"/>
    </row>
    <row r="2040" spans="1:5">
      <c r="A2040" s="10" t="s">
        <v>395</v>
      </c>
      <c r="B2040" s="8"/>
      <c r="D2040" s="5">
        <v>366</v>
      </c>
      <c r="E2040"/>
    </row>
    <row r="2041" spans="1:5">
      <c r="A2041" s="10" t="s">
        <v>396</v>
      </c>
      <c r="B2041" s="8"/>
      <c r="D2041" s="5">
        <v>163</v>
      </c>
      <c r="E2041"/>
    </row>
    <row r="2042" spans="1:5">
      <c r="A2042" s="10" t="s">
        <v>397</v>
      </c>
      <c r="B2042" s="8"/>
      <c r="D2042" s="5">
        <v>0</v>
      </c>
      <c r="E2042"/>
    </row>
    <row r="2043" spans="1:5">
      <c r="A2043" s="10" t="s">
        <v>398</v>
      </c>
      <c r="B2043" s="8"/>
      <c r="D2043" s="5">
        <v>5</v>
      </c>
      <c r="E2043"/>
    </row>
    <row r="2044" spans="1:5">
      <c r="A2044" s="10" t="s">
        <v>399</v>
      </c>
      <c r="B2044" s="8"/>
      <c r="D2044" s="5">
        <v>4</v>
      </c>
      <c r="E2044"/>
    </row>
    <row r="2045" spans="1:5">
      <c r="A2045" s="10" t="s">
        <v>400</v>
      </c>
      <c r="B2045" s="8"/>
      <c r="D2045" s="5">
        <v>3</v>
      </c>
      <c r="E2045"/>
    </row>
    <row r="2046" spans="1:5">
      <c r="A2046" s="10" t="s">
        <v>401</v>
      </c>
      <c r="B2046" s="8"/>
      <c r="D2046" s="5">
        <v>6</v>
      </c>
      <c r="E2046"/>
    </row>
    <row r="2047" spans="1:5">
      <c r="A2047" s="10" t="s">
        <v>402</v>
      </c>
      <c r="B2047" s="8"/>
      <c r="D2047" s="5">
        <v>4415</v>
      </c>
      <c r="E2047"/>
    </row>
    <row r="2048" spans="1:5">
      <c r="A2048" s="10" t="s">
        <v>403</v>
      </c>
      <c r="B2048" s="8"/>
      <c r="D2048" s="5">
        <v>480</v>
      </c>
      <c r="E2048"/>
    </row>
    <row r="2049" spans="1:5">
      <c r="A2049" s="10" t="s">
        <v>404</v>
      </c>
      <c r="B2049" s="8"/>
      <c r="D2049" s="5">
        <v>4</v>
      </c>
      <c r="E2049"/>
    </row>
    <row r="2050" spans="1:5">
      <c r="A2050" s="10" t="s">
        <v>405</v>
      </c>
      <c r="B2050" s="8"/>
      <c r="D2050" s="5">
        <v>1280</v>
      </c>
      <c r="E2050"/>
    </row>
    <row r="2051" spans="1:5">
      <c r="A2051" s="10" t="s">
        <v>406</v>
      </c>
      <c r="B2051" s="8"/>
      <c r="D2051" s="5">
        <v>249</v>
      </c>
      <c r="E2051"/>
    </row>
    <row r="2052" spans="1:5">
      <c r="A2052" s="10" t="s">
        <v>407</v>
      </c>
      <c r="B2052" s="8"/>
      <c r="D2052" s="5">
        <v>10</v>
      </c>
      <c r="E2052"/>
    </row>
    <row r="2053" spans="1:5">
      <c r="A2053" s="10" t="s">
        <v>408</v>
      </c>
      <c r="B2053" s="8"/>
      <c r="D2053" s="5">
        <v>3315</v>
      </c>
      <c r="E2053"/>
    </row>
    <row r="2054" spans="1:5">
      <c r="A2054" s="10" t="s">
        <v>409</v>
      </c>
      <c r="B2054" s="8"/>
      <c r="D2054" s="5">
        <v>1213</v>
      </c>
      <c r="E2054"/>
    </row>
    <row r="2055" spans="1:5">
      <c r="A2055" s="10" t="s">
        <v>410</v>
      </c>
      <c r="B2055" s="8"/>
      <c r="D2055" s="5">
        <v>435</v>
      </c>
      <c r="E2055"/>
    </row>
    <row r="2056" spans="1:5">
      <c r="A2056" s="10" t="s">
        <v>411</v>
      </c>
      <c r="B2056" s="8"/>
      <c r="D2056" s="5">
        <v>193</v>
      </c>
      <c r="E2056"/>
    </row>
    <row r="2057" spans="1:5">
      <c r="A2057" s="10" t="s">
        <v>412</v>
      </c>
      <c r="B2057" s="8"/>
      <c r="D2057" s="5">
        <v>88</v>
      </c>
      <c r="E2057"/>
    </row>
    <row r="2058" spans="1:5">
      <c r="A2058" s="10" t="s">
        <v>413</v>
      </c>
      <c r="B2058" s="8"/>
      <c r="D2058" s="5">
        <v>20</v>
      </c>
      <c r="E2058"/>
    </row>
    <row r="2059" spans="1:5">
      <c r="A2059" s="10" t="s">
        <v>414</v>
      </c>
      <c r="B2059" s="8"/>
      <c r="D2059" s="5">
        <v>829</v>
      </c>
      <c r="E2059"/>
    </row>
    <row r="2060" spans="1:5">
      <c r="A2060" s="10" t="s">
        <v>415</v>
      </c>
      <c r="B2060" s="8"/>
      <c r="D2060" s="5">
        <v>289</v>
      </c>
      <c r="E2060"/>
    </row>
    <row r="2061" spans="1:5">
      <c r="A2061" s="10" t="s">
        <v>416</v>
      </c>
      <c r="B2061" s="8"/>
      <c r="D2061" s="5">
        <v>0</v>
      </c>
      <c r="E2061"/>
    </row>
    <row r="2062" spans="1:5">
      <c r="A2062" s="10" t="s">
        <v>417</v>
      </c>
      <c r="B2062" s="8"/>
      <c r="D2062" s="5">
        <v>1461</v>
      </c>
      <c r="E2062"/>
    </row>
    <row r="2063" spans="1:5">
      <c r="A2063" s="10" t="s">
        <v>418</v>
      </c>
      <c r="B2063" s="8"/>
      <c r="D2063" s="5">
        <v>513</v>
      </c>
      <c r="E2063"/>
    </row>
    <row r="2064" spans="1:5">
      <c r="A2064" s="10" t="s">
        <v>298</v>
      </c>
      <c r="B2064" s="8"/>
      <c r="D2064" s="5">
        <v>43831</v>
      </c>
      <c r="E2064"/>
    </row>
    <row r="2065" spans="1:7">
      <c r="D2065" s="5"/>
      <c r="E2065"/>
    </row>
    <row r="2066" spans="1:7">
      <c r="D2066" s="5"/>
      <c r="E2066"/>
    </row>
    <row r="2067" spans="1:7" ht="13.5" thickBot="1">
      <c r="D2067" s="5"/>
      <c r="E2067"/>
    </row>
    <row r="2068" spans="1:7" ht="13.5" thickBot="1">
      <c r="A2068" s="6" t="s">
        <v>3</v>
      </c>
      <c r="B2068" s="6" t="s">
        <v>2</v>
      </c>
      <c r="C2068" s="6" t="s">
        <v>4</v>
      </c>
      <c r="D2068" s="7" t="s">
        <v>5</v>
      </c>
      <c r="E2068"/>
      <c r="F2068" s="145">
        <v>2009</v>
      </c>
      <c r="G2068" s="146"/>
    </row>
    <row r="2069" spans="1:7">
      <c r="A2069" s="9" t="s">
        <v>299</v>
      </c>
      <c r="B2069" s="8"/>
      <c r="D2069" s="5">
        <v>528</v>
      </c>
      <c r="E2069"/>
      <c r="F2069" s="11">
        <v>95</v>
      </c>
      <c r="G2069" s="12">
        <f>SUM(D2069:D2100)+SUM(D2163:D2194)</f>
        <v>12305</v>
      </c>
    </row>
    <row r="2070" spans="1:7">
      <c r="A2070" s="10" t="s">
        <v>300</v>
      </c>
      <c r="B2070" s="8"/>
      <c r="D2070" s="5">
        <v>84</v>
      </c>
      <c r="E2070"/>
      <c r="F2070" s="11">
        <v>84</v>
      </c>
      <c r="G2070" s="12">
        <f>SUM(D2139:D2162)</f>
        <v>19146</v>
      </c>
    </row>
    <row r="2071" spans="1:7" ht="13.5" thickBot="1">
      <c r="A2071" s="10" t="s">
        <v>301</v>
      </c>
      <c r="B2071" s="8"/>
      <c r="D2071" s="5">
        <v>454</v>
      </c>
      <c r="E2071"/>
      <c r="F2071" s="13">
        <v>64</v>
      </c>
      <c r="G2071" s="14">
        <f>SUM(D2102:D2138)</f>
        <v>8169</v>
      </c>
    </row>
    <row r="2072" spans="1:7">
      <c r="A2072" s="10" t="s">
        <v>302</v>
      </c>
      <c r="B2072" s="8"/>
      <c r="D2072" s="5">
        <v>115</v>
      </c>
      <c r="E2072"/>
    </row>
    <row r="2073" spans="1:7">
      <c r="A2073" s="10" t="s">
        <v>303</v>
      </c>
      <c r="B2073" s="8"/>
      <c r="D2073" s="5">
        <v>325</v>
      </c>
      <c r="E2073"/>
    </row>
    <row r="2074" spans="1:7">
      <c r="A2074" s="10" t="s">
        <v>304</v>
      </c>
      <c r="B2074" s="8"/>
      <c r="D2074" s="5">
        <v>96</v>
      </c>
      <c r="E2074"/>
    </row>
    <row r="2075" spans="1:7">
      <c r="A2075" s="10" t="s">
        <v>305</v>
      </c>
      <c r="B2075" s="8"/>
      <c r="D2075" s="5">
        <v>0</v>
      </c>
      <c r="E2075"/>
    </row>
    <row r="2076" spans="1:7">
      <c r="A2076" s="10" t="s">
        <v>306</v>
      </c>
      <c r="B2076" s="8"/>
      <c r="D2076" s="5">
        <v>19</v>
      </c>
      <c r="E2076"/>
    </row>
    <row r="2077" spans="1:7">
      <c r="A2077" s="10" t="s">
        <v>419</v>
      </c>
      <c r="B2077" s="8"/>
      <c r="D2077" s="5">
        <v>1</v>
      </c>
      <c r="E2077"/>
    </row>
    <row r="2078" spans="1:7">
      <c r="A2078" s="10" t="s">
        <v>420</v>
      </c>
      <c r="B2078" s="8"/>
      <c r="D2078" s="5">
        <v>19</v>
      </c>
      <c r="E2078"/>
    </row>
    <row r="2079" spans="1:7">
      <c r="A2079" s="10" t="s">
        <v>421</v>
      </c>
      <c r="B2079" s="8"/>
      <c r="D2079" s="5">
        <v>604</v>
      </c>
      <c r="E2079"/>
    </row>
    <row r="2080" spans="1:7">
      <c r="A2080" s="10" t="s">
        <v>422</v>
      </c>
      <c r="B2080" s="8"/>
      <c r="D2080" s="5">
        <v>25</v>
      </c>
      <c r="E2080"/>
    </row>
    <row r="2081" spans="1:5">
      <c r="A2081" s="10" t="s">
        <v>307</v>
      </c>
      <c r="B2081" s="8"/>
      <c r="D2081" s="5">
        <v>1124</v>
      </c>
      <c r="E2081"/>
    </row>
    <row r="2082" spans="1:5">
      <c r="A2082" s="10" t="s">
        <v>423</v>
      </c>
      <c r="B2082" s="8"/>
      <c r="D2082" s="5">
        <v>5</v>
      </c>
      <c r="E2082"/>
    </row>
    <row r="2083" spans="1:5">
      <c r="A2083" s="10" t="s">
        <v>308</v>
      </c>
      <c r="B2083" s="8"/>
      <c r="D2083" s="5">
        <v>2030</v>
      </c>
      <c r="E2083"/>
    </row>
    <row r="2084" spans="1:5">
      <c r="A2084" s="10" t="s">
        <v>424</v>
      </c>
      <c r="B2084" s="8"/>
      <c r="D2084" s="5">
        <v>35</v>
      </c>
      <c r="E2084"/>
    </row>
    <row r="2085" spans="1:5">
      <c r="A2085" s="10" t="s">
        <v>425</v>
      </c>
      <c r="B2085" s="8"/>
      <c r="D2085" s="5">
        <v>205</v>
      </c>
      <c r="E2085"/>
    </row>
    <row r="2086" spans="1:5">
      <c r="A2086" s="10" t="s">
        <v>309</v>
      </c>
      <c r="B2086" s="8"/>
      <c r="D2086" s="5">
        <v>236</v>
      </c>
      <c r="E2086"/>
    </row>
    <row r="2087" spans="1:5">
      <c r="A2087" s="10" t="s">
        <v>426</v>
      </c>
      <c r="B2087" s="8"/>
      <c r="D2087" s="5">
        <v>12</v>
      </c>
      <c r="E2087"/>
    </row>
    <row r="2088" spans="1:5">
      <c r="A2088" s="10" t="s">
        <v>310</v>
      </c>
      <c r="B2088" s="8"/>
      <c r="D2088" s="5">
        <v>1205</v>
      </c>
      <c r="E2088"/>
    </row>
    <row r="2089" spans="1:5">
      <c r="A2089" s="10" t="s">
        <v>427</v>
      </c>
      <c r="B2089" s="8"/>
      <c r="D2089" s="5">
        <v>430</v>
      </c>
      <c r="E2089"/>
    </row>
    <row r="2090" spans="1:5">
      <c r="A2090" s="10" t="s">
        <v>428</v>
      </c>
      <c r="B2090" s="8"/>
      <c r="D2090" s="5">
        <v>2</v>
      </c>
      <c r="E2090"/>
    </row>
    <row r="2091" spans="1:5">
      <c r="A2091" s="10" t="s">
        <v>429</v>
      </c>
      <c r="B2091" s="8"/>
      <c r="D2091" s="5">
        <v>1</v>
      </c>
      <c r="E2091"/>
    </row>
    <row r="2092" spans="1:5">
      <c r="A2092" s="10" t="s">
        <v>311</v>
      </c>
      <c r="B2092" s="8"/>
      <c r="D2092" s="5">
        <v>318</v>
      </c>
      <c r="E2092"/>
    </row>
    <row r="2093" spans="1:5">
      <c r="A2093" s="10" t="s">
        <v>312</v>
      </c>
      <c r="B2093" s="8"/>
      <c r="D2093" s="5">
        <v>1409</v>
      </c>
      <c r="E2093"/>
    </row>
    <row r="2094" spans="1:5">
      <c r="A2094" s="10" t="s">
        <v>313</v>
      </c>
      <c r="B2094" s="8"/>
      <c r="D2094" s="5">
        <v>153</v>
      </c>
      <c r="E2094"/>
    </row>
    <row r="2095" spans="1:5">
      <c r="A2095" s="10" t="s">
        <v>314</v>
      </c>
      <c r="B2095" s="8"/>
      <c r="D2095" s="5">
        <v>115</v>
      </c>
      <c r="E2095"/>
    </row>
    <row r="2096" spans="1:5">
      <c r="A2096" s="10" t="s">
        <v>430</v>
      </c>
      <c r="B2096" s="8"/>
      <c r="D2096" s="5">
        <v>149</v>
      </c>
      <c r="E2096"/>
    </row>
    <row r="2097" spans="1:5">
      <c r="A2097" s="10" t="s">
        <v>431</v>
      </c>
      <c r="B2097" s="8"/>
      <c r="D2097" s="5">
        <v>21</v>
      </c>
      <c r="E2097"/>
    </row>
    <row r="2098" spans="1:5">
      <c r="A2098" s="10" t="s">
        <v>315</v>
      </c>
      <c r="B2098" s="8"/>
      <c r="D2098" s="5">
        <v>45</v>
      </c>
      <c r="E2098"/>
    </row>
    <row r="2099" spans="1:5">
      <c r="A2099" s="10" t="s">
        <v>316</v>
      </c>
      <c r="B2099" s="8"/>
      <c r="D2099" s="5">
        <v>1</v>
      </c>
      <c r="E2099"/>
    </row>
    <row r="2100" spans="1:5">
      <c r="A2100" s="10" t="s">
        <v>432</v>
      </c>
      <c r="B2100" s="8"/>
      <c r="D2100" s="5">
        <v>22</v>
      </c>
      <c r="E2100"/>
    </row>
    <row r="2101" spans="1:5">
      <c r="A2101" s="10" t="s">
        <v>322</v>
      </c>
      <c r="B2101" s="8"/>
      <c r="D2101" s="5">
        <v>10</v>
      </c>
      <c r="E2101"/>
    </row>
    <row r="2102" spans="1:5">
      <c r="A2102" s="10" t="s">
        <v>323</v>
      </c>
      <c r="B2102" s="8"/>
      <c r="D2102" s="5">
        <v>666</v>
      </c>
      <c r="E2102"/>
    </row>
    <row r="2103" spans="1:5">
      <c r="A2103" s="10" t="s">
        <v>324</v>
      </c>
      <c r="B2103" s="8"/>
      <c r="D2103" s="5">
        <v>270</v>
      </c>
      <c r="E2103"/>
    </row>
    <row r="2104" spans="1:5">
      <c r="A2104" s="10" t="s">
        <v>325</v>
      </c>
      <c r="B2104" s="8"/>
      <c r="D2104" s="5">
        <v>1248</v>
      </c>
      <c r="E2104"/>
    </row>
    <row r="2105" spans="1:5">
      <c r="A2105" s="10" t="s">
        <v>326</v>
      </c>
      <c r="B2105" s="8"/>
      <c r="D2105" s="5">
        <v>618</v>
      </c>
      <c r="E2105"/>
    </row>
    <row r="2106" spans="1:5">
      <c r="A2106" s="10" t="s">
        <v>327</v>
      </c>
      <c r="B2106" s="8"/>
      <c r="D2106" s="5">
        <v>3</v>
      </c>
      <c r="E2106"/>
    </row>
    <row r="2107" spans="1:5">
      <c r="A2107" s="10" t="s">
        <v>329</v>
      </c>
      <c r="B2107" s="8"/>
      <c r="D2107" s="5">
        <v>75</v>
      </c>
      <c r="E2107"/>
    </row>
    <row r="2108" spans="1:5">
      <c r="A2108" s="10" t="s">
        <v>330</v>
      </c>
      <c r="B2108" s="8"/>
      <c r="D2108" s="5">
        <v>20</v>
      </c>
      <c r="E2108"/>
    </row>
    <row r="2109" spans="1:5">
      <c r="A2109" s="10" t="s">
        <v>331</v>
      </c>
      <c r="B2109" s="8"/>
      <c r="D2109" s="5">
        <v>564</v>
      </c>
      <c r="E2109"/>
    </row>
    <row r="2110" spans="1:5">
      <c r="A2110" s="10" t="s">
        <v>332</v>
      </c>
      <c r="B2110" s="8"/>
      <c r="D2110" s="5">
        <v>303</v>
      </c>
      <c r="E2110"/>
    </row>
    <row r="2111" spans="1:5">
      <c r="A2111" s="10" t="s">
        <v>333</v>
      </c>
      <c r="B2111" s="8"/>
      <c r="D2111" s="5">
        <v>57</v>
      </c>
      <c r="E2111"/>
    </row>
    <row r="2112" spans="1:5">
      <c r="A2112" s="10" t="s">
        <v>334</v>
      </c>
      <c r="B2112" s="8"/>
      <c r="D2112" s="5">
        <v>40</v>
      </c>
      <c r="E2112"/>
    </row>
    <row r="2113" spans="1:5">
      <c r="A2113" s="10" t="s">
        <v>335</v>
      </c>
      <c r="B2113" s="8"/>
      <c r="D2113" s="5">
        <v>1024</v>
      </c>
      <c r="E2113"/>
    </row>
    <row r="2114" spans="1:5">
      <c r="A2114" s="10" t="s">
        <v>336</v>
      </c>
      <c r="B2114" s="8"/>
      <c r="D2114" s="5">
        <v>264</v>
      </c>
      <c r="E2114"/>
    </row>
    <row r="2115" spans="1:5">
      <c r="A2115" s="10" t="s">
        <v>337</v>
      </c>
      <c r="B2115" s="8"/>
      <c r="D2115" s="5">
        <v>10</v>
      </c>
      <c r="E2115"/>
    </row>
    <row r="2116" spans="1:5">
      <c r="A2116" s="10" t="s">
        <v>338</v>
      </c>
      <c r="B2116" s="8"/>
      <c r="D2116" s="5">
        <v>7</v>
      </c>
      <c r="E2116"/>
    </row>
    <row r="2117" spans="1:5">
      <c r="A2117" s="10" t="s">
        <v>339</v>
      </c>
      <c r="B2117" s="8"/>
      <c r="D2117" s="5">
        <v>815</v>
      </c>
      <c r="E2117"/>
    </row>
    <row r="2118" spans="1:5">
      <c r="A2118" s="10" t="s">
        <v>340</v>
      </c>
      <c r="B2118" s="8"/>
      <c r="D2118" s="5">
        <v>1</v>
      </c>
      <c r="E2118"/>
    </row>
    <row r="2119" spans="1:5">
      <c r="A2119" s="10" t="s">
        <v>341</v>
      </c>
      <c r="B2119" s="8"/>
      <c r="D2119" s="5">
        <v>0</v>
      </c>
      <c r="E2119"/>
    </row>
    <row r="2120" spans="1:5">
      <c r="A2120" s="10" t="s">
        <v>342</v>
      </c>
      <c r="B2120" s="8"/>
      <c r="D2120" s="5">
        <v>0</v>
      </c>
      <c r="E2120"/>
    </row>
    <row r="2121" spans="1:5">
      <c r="A2121" s="10" t="s">
        <v>343</v>
      </c>
      <c r="B2121" s="8"/>
      <c r="D2121" s="5">
        <v>59</v>
      </c>
      <c r="E2121"/>
    </row>
    <row r="2122" spans="1:5">
      <c r="A2122" s="10" t="s">
        <v>344</v>
      </c>
      <c r="B2122" s="8"/>
      <c r="D2122" s="5">
        <v>101</v>
      </c>
      <c r="E2122"/>
    </row>
    <row r="2123" spans="1:5">
      <c r="A2123" s="10" t="s">
        <v>345</v>
      </c>
      <c r="B2123" s="8"/>
      <c r="D2123" s="5">
        <v>1</v>
      </c>
      <c r="E2123"/>
    </row>
    <row r="2124" spans="1:5">
      <c r="A2124" s="10" t="s">
        <v>346</v>
      </c>
      <c r="B2124" s="8"/>
      <c r="D2124" s="5">
        <v>2</v>
      </c>
      <c r="E2124"/>
    </row>
    <row r="2125" spans="1:5">
      <c r="A2125" s="10" t="s">
        <v>347</v>
      </c>
      <c r="B2125" s="8"/>
      <c r="D2125" s="5">
        <v>27</v>
      </c>
      <c r="E2125"/>
    </row>
    <row r="2126" spans="1:5">
      <c r="A2126" s="10" t="s">
        <v>348</v>
      </c>
      <c r="B2126" s="8"/>
      <c r="D2126" s="5">
        <v>8</v>
      </c>
      <c r="E2126"/>
    </row>
    <row r="2127" spans="1:5">
      <c r="A2127" s="10" t="s">
        <v>349</v>
      </c>
      <c r="B2127" s="8"/>
      <c r="D2127" s="5">
        <v>27</v>
      </c>
      <c r="E2127"/>
    </row>
    <row r="2128" spans="1:5">
      <c r="A2128" s="10" t="s">
        <v>350</v>
      </c>
      <c r="B2128" s="8"/>
      <c r="D2128" s="5">
        <v>4</v>
      </c>
      <c r="E2128"/>
    </row>
    <row r="2129" spans="1:5">
      <c r="A2129" s="10" t="s">
        <v>351</v>
      </c>
      <c r="B2129" s="8"/>
      <c r="D2129" s="5">
        <v>22</v>
      </c>
      <c r="E2129"/>
    </row>
    <row r="2130" spans="1:5">
      <c r="A2130" s="10" t="s">
        <v>352</v>
      </c>
      <c r="B2130" s="8"/>
      <c r="D2130" s="5">
        <v>37</v>
      </c>
      <c r="E2130"/>
    </row>
    <row r="2131" spans="1:5">
      <c r="A2131" s="10" t="s">
        <v>353</v>
      </c>
      <c r="B2131" s="8"/>
      <c r="D2131" s="5">
        <v>1034</v>
      </c>
      <c r="E2131"/>
    </row>
    <row r="2132" spans="1:5">
      <c r="A2132" s="10" t="s">
        <v>354</v>
      </c>
      <c r="B2132" s="8"/>
      <c r="D2132" s="5">
        <v>461</v>
      </c>
      <c r="E2132"/>
    </row>
    <row r="2133" spans="1:5">
      <c r="A2133" s="10" t="s">
        <v>355</v>
      </c>
      <c r="B2133" s="8"/>
      <c r="D2133" s="5">
        <v>1</v>
      </c>
      <c r="E2133"/>
    </row>
    <row r="2134" spans="1:5">
      <c r="A2134" s="10" t="s">
        <v>356</v>
      </c>
      <c r="B2134" s="8"/>
      <c r="D2134" s="5">
        <v>11</v>
      </c>
      <c r="E2134"/>
    </row>
    <row r="2135" spans="1:5">
      <c r="A2135" s="10" t="s">
        <v>359</v>
      </c>
      <c r="B2135" s="8"/>
      <c r="D2135" s="5">
        <v>18</v>
      </c>
      <c r="E2135"/>
    </row>
    <row r="2136" spans="1:5">
      <c r="A2136" s="10" t="s">
        <v>360</v>
      </c>
      <c r="B2136" s="8"/>
      <c r="D2136" s="5">
        <v>6</v>
      </c>
      <c r="E2136"/>
    </row>
    <row r="2137" spans="1:5">
      <c r="A2137" s="10" t="s">
        <v>361</v>
      </c>
      <c r="B2137" s="8"/>
      <c r="D2137" s="5">
        <v>198</v>
      </c>
      <c r="E2137"/>
    </row>
    <row r="2138" spans="1:5">
      <c r="A2138" s="10" t="s">
        <v>362</v>
      </c>
      <c r="B2138" s="8"/>
      <c r="D2138" s="5">
        <v>167</v>
      </c>
      <c r="E2138"/>
    </row>
    <row r="2139" spans="1:5">
      <c r="A2139" s="10" t="s">
        <v>363</v>
      </c>
      <c r="B2139" s="8"/>
      <c r="D2139" s="5">
        <v>3233</v>
      </c>
      <c r="E2139"/>
    </row>
    <row r="2140" spans="1:5">
      <c r="A2140" s="10" t="s">
        <v>364</v>
      </c>
      <c r="B2140" s="8"/>
      <c r="D2140" s="5">
        <v>788</v>
      </c>
      <c r="E2140"/>
    </row>
    <row r="2141" spans="1:5">
      <c r="A2141" s="10" t="s">
        <v>365</v>
      </c>
      <c r="B2141" s="8"/>
      <c r="D2141" s="5">
        <v>235</v>
      </c>
      <c r="E2141"/>
    </row>
    <row r="2142" spans="1:5">
      <c r="A2142" s="10" t="s">
        <v>366</v>
      </c>
      <c r="B2142" s="8"/>
      <c r="D2142" s="5">
        <v>55</v>
      </c>
      <c r="E2142"/>
    </row>
    <row r="2143" spans="1:5">
      <c r="A2143" s="10" t="s">
        <v>367</v>
      </c>
      <c r="B2143" s="8"/>
      <c r="D2143" s="5">
        <v>7456</v>
      </c>
      <c r="E2143"/>
    </row>
    <row r="2144" spans="1:5">
      <c r="A2144" s="10" t="s">
        <v>368</v>
      </c>
      <c r="B2144" s="8"/>
      <c r="D2144" s="5">
        <v>814</v>
      </c>
      <c r="E2144"/>
    </row>
    <row r="2145" spans="1:5">
      <c r="A2145" s="10" t="s">
        <v>369</v>
      </c>
      <c r="B2145" s="8"/>
      <c r="D2145" s="5">
        <v>1293</v>
      </c>
      <c r="E2145"/>
    </row>
    <row r="2146" spans="1:5">
      <c r="A2146" s="10" t="s">
        <v>370</v>
      </c>
      <c r="B2146" s="8"/>
      <c r="D2146" s="5">
        <v>390</v>
      </c>
      <c r="E2146"/>
    </row>
    <row r="2147" spans="1:5">
      <c r="A2147" s="10" t="s">
        <v>433</v>
      </c>
      <c r="B2147" s="8"/>
      <c r="D2147" s="5">
        <v>70</v>
      </c>
      <c r="E2147"/>
    </row>
    <row r="2148" spans="1:5">
      <c r="A2148" s="10" t="s">
        <v>434</v>
      </c>
      <c r="B2148" s="8"/>
      <c r="D2148" s="5">
        <v>40</v>
      </c>
      <c r="E2148"/>
    </row>
    <row r="2149" spans="1:5">
      <c r="A2149" s="10" t="s">
        <v>435</v>
      </c>
      <c r="B2149" s="8"/>
      <c r="D2149" s="5">
        <v>30</v>
      </c>
      <c r="E2149"/>
    </row>
    <row r="2150" spans="1:5">
      <c r="A2150" s="10" t="s">
        <v>436</v>
      </c>
      <c r="B2150" s="8"/>
      <c r="D2150" s="5">
        <v>10</v>
      </c>
      <c r="E2150"/>
    </row>
    <row r="2151" spans="1:5">
      <c r="A2151" s="10" t="s">
        <v>371</v>
      </c>
      <c r="B2151" s="8"/>
      <c r="D2151" s="5">
        <v>1129</v>
      </c>
      <c r="E2151"/>
    </row>
    <row r="2152" spans="1:5">
      <c r="A2152" s="10" t="s">
        <v>372</v>
      </c>
      <c r="B2152" s="8"/>
      <c r="D2152" s="5">
        <v>397</v>
      </c>
      <c r="E2152"/>
    </row>
    <row r="2153" spans="1:5">
      <c r="A2153" s="10" t="s">
        <v>373</v>
      </c>
      <c r="B2153" s="8"/>
      <c r="D2153" s="5">
        <v>61</v>
      </c>
      <c r="E2153"/>
    </row>
    <row r="2154" spans="1:5">
      <c r="A2154" s="10" t="s">
        <v>374</v>
      </c>
      <c r="B2154" s="8"/>
      <c r="D2154" s="5">
        <v>24</v>
      </c>
      <c r="E2154"/>
    </row>
    <row r="2155" spans="1:5">
      <c r="A2155" s="10" t="s">
        <v>437</v>
      </c>
      <c r="B2155" s="8"/>
      <c r="D2155" s="5">
        <v>10</v>
      </c>
      <c r="E2155"/>
    </row>
    <row r="2156" spans="1:5">
      <c r="A2156" s="10" t="s">
        <v>438</v>
      </c>
      <c r="B2156" s="8"/>
      <c r="D2156" s="5">
        <v>20</v>
      </c>
      <c r="E2156"/>
    </row>
    <row r="2157" spans="1:5">
      <c r="A2157" s="10" t="s">
        <v>375</v>
      </c>
      <c r="B2157" s="8"/>
      <c r="D2157" s="5">
        <v>2746</v>
      </c>
      <c r="E2157"/>
    </row>
    <row r="2158" spans="1:5">
      <c r="A2158" s="10" t="s">
        <v>376</v>
      </c>
      <c r="B2158" s="8"/>
      <c r="D2158" s="5">
        <v>275</v>
      </c>
      <c r="E2158"/>
    </row>
    <row r="2159" spans="1:5">
      <c r="A2159" s="10" t="s">
        <v>439</v>
      </c>
      <c r="B2159" s="8"/>
      <c r="D2159" s="5">
        <v>20</v>
      </c>
      <c r="E2159"/>
    </row>
    <row r="2160" spans="1:5">
      <c r="A2160" s="10" t="s">
        <v>440</v>
      </c>
      <c r="B2160" s="8"/>
      <c r="D2160" s="5">
        <v>20</v>
      </c>
      <c r="E2160"/>
    </row>
    <row r="2161" spans="1:5">
      <c r="A2161" s="10" t="s">
        <v>441</v>
      </c>
      <c r="B2161" s="8"/>
      <c r="D2161" s="5">
        <v>20</v>
      </c>
      <c r="E2161"/>
    </row>
    <row r="2162" spans="1:5">
      <c r="A2162" s="10" t="s">
        <v>442</v>
      </c>
      <c r="B2162" s="8"/>
      <c r="D2162" s="5">
        <v>10</v>
      </c>
      <c r="E2162"/>
    </row>
    <row r="2163" spans="1:5">
      <c r="A2163" s="10" t="s">
        <v>377</v>
      </c>
      <c r="B2163" s="8"/>
      <c r="D2163" s="5">
        <v>0</v>
      </c>
      <c r="E2163"/>
    </row>
    <row r="2164" spans="1:5">
      <c r="A2164" s="10" t="s">
        <v>378</v>
      </c>
      <c r="B2164" s="8"/>
      <c r="D2164" s="5">
        <v>211</v>
      </c>
      <c r="E2164"/>
    </row>
    <row r="2165" spans="1:5">
      <c r="A2165" s="10" t="s">
        <v>380</v>
      </c>
      <c r="B2165" s="8"/>
      <c r="D2165" s="5">
        <v>4</v>
      </c>
      <c r="E2165"/>
    </row>
    <row r="2166" spans="1:5">
      <c r="A2166" s="10" t="s">
        <v>443</v>
      </c>
      <c r="B2166" s="8"/>
      <c r="D2166" s="5">
        <v>0</v>
      </c>
      <c r="E2166"/>
    </row>
    <row r="2167" spans="1:5">
      <c r="A2167" s="10" t="s">
        <v>384</v>
      </c>
      <c r="B2167" s="8"/>
      <c r="D2167" s="5">
        <v>3</v>
      </c>
      <c r="E2167"/>
    </row>
    <row r="2168" spans="1:5">
      <c r="A2168" s="10" t="s">
        <v>386</v>
      </c>
      <c r="B2168" s="8"/>
      <c r="D2168" s="5">
        <v>8</v>
      </c>
      <c r="E2168"/>
    </row>
    <row r="2169" spans="1:5">
      <c r="A2169" s="10" t="s">
        <v>387</v>
      </c>
      <c r="B2169" s="8"/>
      <c r="D2169" s="5">
        <v>27</v>
      </c>
      <c r="E2169"/>
    </row>
    <row r="2170" spans="1:5">
      <c r="A2170" s="10" t="s">
        <v>388</v>
      </c>
      <c r="B2170" s="8"/>
      <c r="D2170" s="5">
        <v>392</v>
      </c>
      <c r="E2170"/>
    </row>
    <row r="2171" spans="1:5">
      <c r="A2171" s="10" t="s">
        <v>390</v>
      </c>
      <c r="B2171" s="8"/>
      <c r="D2171" s="5">
        <v>36</v>
      </c>
      <c r="E2171"/>
    </row>
    <row r="2172" spans="1:5">
      <c r="A2172" s="10" t="s">
        <v>391</v>
      </c>
      <c r="B2172" s="8"/>
      <c r="D2172" s="5">
        <v>1</v>
      </c>
      <c r="E2172"/>
    </row>
    <row r="2173" spans="1:5">
      <c r="A2173" s="10" t="s">
        <v>392</v>
      </c>
      <c r="B2173" s="8"/>
      <c r="D2173" s="5">
        <v>103</v>
      </c>
      <c r="E2173"/>
    </row>
    <row r="2174" spans="1:5">
      <c r="A2174" s="10" t="s">
        <v>393</v>
      </c>
      <c r="B2174" s="8"/>
      <c r="D2174" s="5">
        <v>137</v>
      </c>
      <c r="E2174"/>
    </row>
    <row r="2175" spans="1:5">
      <c r="A2175" s="10" t="s">
        <v>394</v>
      </c>
      <c r="B2175" s="8"/>
      <c r="D2175" s="5">
        <v>247</v>
      </c>
      <c r="E2175"/>
    </row>
    <row r="2176" spans="1:5">
      <c r="A2176" s="10" t="s">
        <v>395</v>
      </c>
      <c r="B2176" s="8"/>
      <c r="D2176" s="5">
        <v>45</v>
      </c>
      <c r="E2176"/>
    </row>
    <row r="2177" spans="1:5">
      <c r="A2177" s="10" t="s">
        <v>396</v>
      </c>
      <c r="B2177" s="8"/>
      <c r="D2177" s="5">
        <v>0</v>
      </c>
      <c r="E2177"/>
    </row>
    <row r="2178" spans="1:5">
      <c r="A2178" s="10" t="s">
        <v>400</v>
      </c>
      <c r="B2178" s="8"/>
      <c r="D2178" s="5">
        <v>1</v>
      </c>
      <c r="E2178"/>
    </row>
    <row r="2179" spans="1:5">
      <c r="A2179" s="10" t="s">
        <v>401</v>
      </c>
      <c r="B2179" s="8"/>
      <c r="D2179" s="5">
        <v>2</v>
      </c>
      <c r="E2179"/>
    </row>
    <row r="2180" spans="1:5">
      <c r="A2180" s="10" t="s">
        <v>444</v>
      </c>
      <c r="B2180" s="8"/>
      <c r="D2180" s="5">
        <v>1</v>
      </c>
      <c r="E2180"/>
    </row>
    <row r="2181" spans="1:5">
      <c r="A2181" s="10" t="s">
        <v>402</v>
      </c>
      <c r="B2181" s="8"/>
      <c r="D2181" s="5">
        <v>192</v>
      </c>
      <c r="E2181"/>
    </row>
    <row r="2182" spans="1:5">
      <c r="A2182" s="10" t="s">
        <v>403</v>
      </c>
      <c r="B2182" s="8"/>
      <c r="D2182" s="5">
        <v>76</v>
      </c>
      <c r="E2182"/>
    </row>
    <row r="2183" spans="1:5">
      <c r="A2183" s="10" t="s">
        <v>404</v>
      </c>
      <c r="B2183" s="8"/>
      <c r="D2183" s="5">
        <v>2</v>
      </c>
      <c r="E2183"/>
    </row>
    <row r="2184" spans="1:5">
      <c r="A2184" s="10" t="s">
        <v>405</v>
      </c>
      <c r="B2184" s="8"/>
      <c r="D2184" s="5">
        <v>375</v>
      </c>
      <c r="E2184"/>
    </row>
    <row r="2185" spans="1:5">
      <c r="A2185" s="10" t="s">
        <v>406</v>
      </c>
      <c r="B2185" s="8"/>
      <c r="D2185" s="5">
        <v>73</v>
      </c>
      <c r="E2185"/>
    </row>
    <row r="2186" spans="1:5">
      <c r="A2186" s="10" t="s">
        <v>407</v>
      </c>
      <c r="B2186" s="8"/>
      <c r="D2186" s="5">
        <v>5</v>
      </c>
      <c r="E2186"/>
    </row>
    <row r="2187" spans="1:5">
      <c r="A2187" s="10" t="s">
        <v>408</v>
      </c>
      <c r="B2187" s="8"/>
      <c r="D2187" s="5">
        <v>8</v>
      </c>
      <c r="E2187"/>
    </row>
    <row r="2188" spans="1:5">
      <c r="A2188" s="10" t="s">
        <v>409</v>
      </c>
      <c r="B2188" s="8"/>
      <c r="D2188" s="5">
        <v>434</v>
      </c>
      <c r="E2188"/>
    </row>
    <row r="2189" spans="1:5">
      <c r="A2189" s="10" t="s">
        <v>411</v>
      </c>
      <c r="B2189" s="8"/>
      <c r="D2189" s="5">
        <v>36</v>
      </c>
      <c r="E2189"/>
    </row>
    <row r="2190" spans="1:5">
      <c r="A2190" s="10" t="s">
        <v>413</v>
      </c>
      <c r="B2190" s="8"/>
      <c r="D2190" s="5">
        <v>12</v>
      </c>
      <c r="E2190"/>
    </row>
    <row r="2191" spans="1:5">
      <c r="A2191" s="10" t="s">
        <v>414</v>
      </c>
      <c r="B2191" s="8"/>
      <c r="D2191" s="5">
        <v>0</v>
      </c>
      <c r="E2191"/>
    </row>
    <row r="2192" spans="1:5">
      <c r="A2192" s="10" t="s">
        <v>415</v>
      </c>
      <c r="B2192" s="8"/>
      <c r="D2192" s="5">
        <v>24</v>
      </c>
      <c r="E2192"/>
    </row>
    <row r="2193" spans="1:8">
      <c r="A2193" s="10" t="s">
        <v>417</v>
      </c>
      <c r="B2193" s="8"/>
      <c r="D2193" s="5">
        <v>1</v>
      </c>
      <c r="E2193"/>
    </row>
    <row r="2194" spans="1:8">
      <c r="A2194" s="10" t="s">
        <v>418</v>
      </c>
      <c r="B2194" s="8"/>
      <c r="D2194" s="5">
        <v>61</v>
      </c>
      <c r="E2194"/>
    </row>
    <row r="2195" spans="1:8">
      <c r="A2195" s="10" t="s">
        <v>298</v>
      </c>
      <c r="B2195" s="8"/>
      <c r="D2195" s="5">
        <v>39630</v>
      </c>
      <c r="E2195"/>
    </row>
    <row r="2199" spans="1:8" ht="13.5" thickBot="1">
      <c r="A2199" s="6" t="s">
        <v>2</v>
      </c>
      <c r="B2199" s="6" t="s">
        <v>3</v>
      </c>
      <c r="D2199" s="6" t="s">
        <v>4</v>
      </c>
      <c r="E2199" s="7" t="s">
        <v>5</v>
      </c>
    </row>
    <row r="2200" spans="1:8" ht="13.5" outlineLevel="1" collapsed="1" thickBot="1">
      <c r="A2200" s="8"/>
      <c r="B2200" s="9" t="s">
        <v>299</v>
      </c>
      <c r="E2200" s="5">
        <v>401</v>
      </c>
      <c r="G2200" s="147" t="s">
        <v>445</v>
      </c>
      <c r="H2200" s="146"/>
    </row>
    <row r="2201" spans="1:8" ht="10.5" customHeight="1" outlineLevel="1" collapsed="1">
      <c r="A2201" s="8"/>
      <c r="B2201" s="10" t="s">
        <v>300</v>
      </c>
      <c r="E2201" s="5">
        <v>72</v>
      </c>
      <c r="G2201" s="11">
        <v>95</v>
      </c>
      <c r="H2201" s="12">
        <f>SUM(E2200:E2230)+SUM(E2293:E2321)</f>
        <v>9434</v>
      </c>
    </row>
    <row r="2202" spans="1:8" ht="10.5" customHeight="1" outlineLevel="1" collapsed="1">
      <c r="A2202" s="8"/>
      <c r="B2202" s="10" t="s">
        <v>301</v>
      </c>
      <c r="E2202" s="5">
        <v>447</v>
      </c>
      <c r="G2202" s="11">
        <v>84</v>
      </c>
      <c r="H2202" s="12">
        <f>SUM(E2269:E2292)</f>
        <v>14322</v>
      </c>
    </row>
    <row r="2203" spans="1:8" ht="10.5" customHeight="1" outlineLevel="1" collapsed="1" thickBot="1">
      <c r="A2203" s="8"/>
      <c r="B2203" s="10" t="s">
        <v>302</v>
      </c>
      <c r="E2203" s="5">
        <v>73</v>
      </c>
      <c r="G2203" s="13">
        <v>64</v>
      </c>
      <c r="H2203" s="14">
        <f>SUM(D2232:E2268)</f>
        <v>6584</v>
      </c>
    </row>
    <row r="2204" spans="1:8" ht="10.5" customHeight="1" outlineLevel="1" collapsed="1">
      <c r="A2204" s="8"/>
      <c r="B2204" s="10" t="s">
        <v>303</v>
      </c>
      <c r="E2204" s="5">
        <v>312</v>
      </c>
    </row>
    <row r="2205" spans="1:8" ht="10.5" customHeight="1" outlineLevel="1" collapsed="1">
      <c r="A2205" s="8"/>
      <c r="B2205" s="10" t="s">
        <v>304</v>
      </c>
      <c r="E2205" s="5">
        <v>81</v>
      </c>
    </row>
    <row r="2206" spans="1:8" ht="10.5" customHeight="1" outlineLevel="1" collapsed="1">
      <c r="A2206" s="8"/>
      <c r="B2206" s="10" t="s">
        <v>305</v>
      </c>
      <c r="E2206" s="5">
        <v>0</v>
      </c>
    </row>
    <row r="2207" spans="1:8" ht="10.5" customHeight="1" outlineLevel="1" collapsed="1">
      <c r="A2207" s="8"/>
      <c r="B2207" s="10" t="s">
        <v>306</v>
      </c>
      <c r="E2207" s="5">
        <v>19</v>
      </c>
    </row>
    <row r="2208" spans="1:8" ht="10.5" customHeight="1" outlineLevel="1" collapsed="1">
      <c r="A2208" s="8"/>
      <c r="B2208" s="10" t="s">
        <v>419</v>
      </c>
      <c r="E2208" s="5">
        <v>1</v>
      </c>
    </row>
    <row r="2209" spans="1:5" ht="10.5" customHeight="1" outlineLevel="1" collapsed="1">
      <c r="A2209" s="8"/>
      <c r="B2209" s="10" t="s">
        <v>420</v>
      </c>
      <c r="E2209" s="5">
        <v>10</v>
      </c>
    </row>
    <row r="2210" spans="1:5" ht="10.5" customHeight="1" outlineLevel="1" collapsed="1">
      <c r="A2210" s="8"/>
      <c r="B2210" s="10" t="s">
        <v>421</v>
      </c>
      <c r="E2210" s="5">
        <v>392</v>
      </c>
    </row>
    <row r="2211" spans="1:5" ht="10.5" customHeight="1" outlineLevel="1" collapsed="1">
      <c r="A2211" s="8"/>
      <c r="B2211" s="10" t="s">
        <v>422</v>
      </c>
      <c r="E2211" s="5">
        <v>16</v>
      </c>
    </row>
    <row r="2212" spans="1:5" ht="10.5" customHeight="1" outlineLevel="1" collapsed="1">
      <c r="A2212" s="8"/>
      <c r="B2212" s="10" t="s">
        <v>307</v>
      </c>
      <c r="E2212" s="5">
        <v>735</v>
      </c>
    </row>
    <row r="2213" spans="1:5" ht="10.5" customHeight="1" outlineLevel="1" collapsed="1">
      <c r="A2213" s="8"/>
      <c r="B2213" s="10" t="s">
        <v>423</v>
      </c>
      <c r="E2213" s="5">
        <v>3</v>
      </c>
    </row>
    <row r="2214" spans="1:5" ht="10.5" customHeight="1" outlineLevel="1" collapsed="1">
      <c r="A2214" s="8"/>
      <c r="B2214" s="10" t="s">
        <v>308</v>
      </c>
      <c r="E2214" s="5">
        <v>1835</v>
      </c>
    </row>
    <row r="2215" spans="1:5" ht="10.5" customHeight="1" outlineLevel="1" collapsed="1">
      <c r="A2215" s="8"/>
      <c r="B2215" s="10" t="s">
        <v>424</v>
      </c>
      <c r="E2215" s="5">
        <v>34</v>
      </c>
    </row>
    <row r="2216" spans="1:5" ht="10.5" customHeight="1" outlineLevel="1" collapsed="1">
      <c r="A2216" s="8"/>
      <c r="B2216" s="10" t="s">
        <v>425</v>
      </c>
      <c r="E2216" s="5">
        <v>165</v>
      </c>
    </row>
    <row r="2217" spans="1:5" ht="10.5" customHeight="1" outlineLevel="1" collapsed="1">
      <c r="A2217" s="8"/>
      <c r="B2217" s="10" t="s">
        <v>309</v>
      </c>
      <c r="E2217" s="5">
        <v>198</v>
      </c>
    </row>
    <row r="2218" spans="1:5" ht="10.5" customHeight="1" outlineLevel="1" collapsed="1">
      <c r="A2218" s="8"/>
      <c r="B2218" s="10" t="s">
        <v>426</v>
      </c>
      <c r="E2218" s="5">
        <v>12</v>
      </c>
    </row>
    <row r="2219" spans="1:5" ht="10.5" customHeight="1" outlineLevel="1" collapsed="1">
      <c r="A2219" s="8"/>
      <c r="B2219" s="10" t="s">
        <v>310</v>
      </c>
      <c r="E2219" s="5">
        <v>1124</v>
      </c>
    </row>
    <row r="2220" spans="1:5" ht="10.5" customHeight="1" outlineLevel="1" collapsed="1">
      <c r="A2220" s="8"/>
      <c r="B2220" s="10" t="s">
        <v>427</v>
      </c>
      <c r="E2220" s="5">
        <v>397</v>
      </c>
    </row>
    <row r="2221" spans="1:5" ht="10.5" customHeight="1" outlineLevel="1" collapsed="1">
      <c r="A2221" s="8"/>
      <c r="B2221" s="10" t="s">
        <v>428</v>
      </c>
      <c r="E2221" s="5">
        <v>2</v>
      </c>
    </row>
    <row r="2222" spans="1:5" ht="10.5" customHeight="1" outlineLevel="1" collapsed="1">
      <c r="A2222" s="8"/>
      <c r="B2222" s="10" t="s">
        <v>429</v>
      </c>
      <c r="E2222" s="5">
        <v>1</v>
      </c>
    </row>
    <row r="2223" spans="1:5" ht="10.5" customHeight="1" outlineLevel="1" collapsed="1">
      <c r="A2223" s="8"/>
      <c r="B2223" s="10" t="s">
        <v>311</v>
      </c>
      <c r="E2223" s="5">
        <v>246</v>
      </c>
    </row>
    <row r="2224" spans="1:5" ht="10.5" customHeight="1" outlineLevel="1" collapsed="1">
      <c r="A2224" s="8"/>
      <c r="B2224" s="10" t="s">
        <v>312</v>
      </c>
      <c r="E2224" s="5">
        <v>1136</v>
      </c>
    </row>
    <row r="2225" spans="1:5" ht="10.5" customHeight="1" outlineLevel="1" collapsed="1">
      <c r="A2225" s="8"/>
      <c r="B2225" s="10" t="s">
        <v>313</v>
      </c>
      <c r="E2225" s="5">
        <v>137</v>
      </c>
    </row>
    <row r="2226" spans="1:5" ht="10.5" customHeight="1" outlineLevel="1" collapsed="1">
      <c r="A2226" s="8"/>
      <c r="B2226" s="10" t="s">
        <v>314</v>
      </c>
      <c r="E2226" s="5">
        <v>80</v>
      </c>
    </row>
    <row r="2227" spans="1:5" ht="10.5" customHeight="1" outlineLevel="1" collapsed="1">
      <c r="A2227" s="8"/>
      <c r="B2227" s="10" t="s">
        <v>430</v>
      </c>
      <c r="E2227" s="5">
        <v>58</v>
      </c>
    </row>
    <row r="2228" spans="1:5" ht="10.5" customHeight="1" outlineLevel="1" collapsed="1">
      <c r="A2228" s="8"/>
      <c r="B2228" s="10" t="s">
        <v>431</v>
      </c>
      <c r="E2228" s="5">
        <v>12</v>
      </c>
    </row>
    <row r="2229" spans="1:5" ht="10.5" customHeight="1" outlineLevel="1" collapsed="1">
      <c r="A2229" s="8"/>
      <c r="B2229" s="10" t="s">
        <v>315</v>
      </c>
      <c r="E2229" s="5">
        <v>40</v>
      </c>
    </row>
    <row r="2230" spans="1:5" ht="10.5" customHeight="1" outlineLevel="1" collapsed="1">
      <c r="A2230" s="8"/>
      <c r="B2230" s="10" t="s">
        <v>316</v>
      </c>
      <c r="E2230" s="5">
        <v>1</v>
      </c>
    </row>
    <row r="2231" spans="1:5" ht="10.5" customHeight="1" outlineLevel="1" collapsed="1">
      <c r="A2231" s="8"/>
      <c r="B2231" s="10" t="s">
        <v>322</v>
      </c>
      <c r="E2231" s="5">
        <v>10</v>
      </c>
    </row>
    <row r="2232" spans="1:5" ht="10.5" customHeight="1" outlineLevel="1" collapsed="1">
      <c r="A2232" s="8"/>
      <c r="B2232" s="10" t="s">
        <v>323</v>
      </c>
      <c r="E2232" s="5">
        <v>409</v>
      </c>
    </row>
    <row r="2233" spans="1:5" ht="10.5" customHeight="1" outlineLevel="1" collapsed="1">
      <c r="A2233" s="8"/>
      <c r="B2233" s="10" t="s">
        <v>324</v>
      </c>
      <c r="E2233" s="5">
        <v>186</v>
      </c>
    </row>
    <row r="2234" spans="1:5" ht="10.5" customHeight="1" outlineLevel="1" collapsed="1">
      <c r="A2234" s="8"/>
      <c r="B2234" s="10" t="s">
        <v>325</v>
      </c>
      <c r="E2234" s="5">
        <v>1037</v>
      </c>
    </row>
    <row r="2235" spans="1:5" ht="10.5" customHeight="1" outlineLevel="1" collapsed="1">
      <c r="A2235" s="8"/>
      <c r="B2235" s="10" t="s">
        <v>326</v>
      </c>
      <c r="E2235" s="5">
        <v>533</v>
      </c>
    </row>
    <row r="2236" spans="1:5" ht="10.5" customHeight="1" outlineLevel="1" collapsed="1">
      <c r="A2236" s="8"/>
      <c r="B2236" s="10" t="s">
        <v>327</v>
      </c>
      <c r="E2236" s="5">
        <v>3</v>
      </c>
    </row>
    <row r="2237" spans="1:5" ht="10.5" customHeight="1" outlineLevel="1" collapsed="1">
      <c r="A2237" s="8"/>
      <c r="B2237" s="10" t="s">
        <v>329</v>
      </c>
      <c r="E2237" s="5">
        <v>49</v>
      </c>
    </row>
    <row r="2238" spans="1:5" ht="10.5" customHeight="1" outlineLevel="1" collapsed="1">
      <c r="A2238" s="8"/>
      <c r="B2238" s="10" t="s">
        <v>330</v>
      </c>
      <c r="E2238" s="5">
        <v>12</v>
      </c>
    </row>
    <row r="2239" spans="1:5" ht="10.5" customHeight="1" outlineLevel="1" collapsed="1">
      <c r="A2239" s="8"/>
      <c r="B2239" s="10" t="s">
        <v>331</v>
      </c>
      <c r="E2239" s="5">
        <v>410</v>
      </c>
    </row>
    <row r="2240" spans="1:5" ht="10.5" customHeight="1" outlineLevel="1" collapsed="1">
      <c r="A2240" s="8"/>
      <c r="B2240" s="10" t="s">
        <v>332</v>
      </c>
      <c r="E2240" s="5">
        <v>210</v>
      </c>
    </row>
    <row r="2241" spans="1:5" ht="10.5" customHeight="1" outlineLevel="1" collapsed="1">
      <c r="A2241" s="8"/>
      <c r="B2241" s="10" t="s">
        <v>333</v>
      </c>
      <c r="E2241" s="5">
        <v>57</v>
      </c>
    </row>
    <row r="2242" spans="1:5" ht="10.5" customHeight="1" outlineLevel="1" collapsed="1">
      <c r="A2242" s="8"/>
      <c r="B2242" s="10" t="s">
        <v>334</v>
      </c>
      <c r="E2242" s="5">
        <v>39</v>
      </c>
    </row>
    <row r="2243" spans="1:5" ht="10.5" customHeight="1" outlineLevel="1" collapsed="1">
      <c r="A2243" s="8"/>
      <c r="B2243" s="10" t="s">
        <v>335</v>
      </c>
      <c r="E2243" s="5">
        <v>1024</v>
      </c>
    </row>
    <row r="2244" spans="1:5" ht="10.5" customHeight="1" outlineLevel="1" collapsed="1">
      <c r="A2244" s="8"/>
      <c r="B2244" s="10" t="s">
        <v>336</v>
      </c>
      <c r="E2244" s="5">
        <v>215</v>
      </c>
    </row>
    <row r="2245" spans="1:5" ht="10.5" customHeight="1" outlineLevel="1" collapsed="1">
      <c r="A2245" s="8"/>
      <c r="B2245" s="10" t="s">
        <v>337</v>
      </c>
      <c r="E2245" s="5">
        <v>10</v>
      </c>
    </row>
    <row r="2246" spans="1:5" ht="10.5" customHeight="1" outlineLevel="1" collapsed="1">
      <c r="A2246" s="8"/>
      <c r="B2246" s="10" t="s">
        <v>338</v>
      </c>
      <c r="E2246" s="5">
        <v>7</v>
      </c>
    </row>
    <row r="2247" spans="1:5" ht="10.5" customHeight="1" outlineLevel="1" collapsed="1">
      <c r="A2247" s="8"/>
      <c r="B2247" s="10" t="s">
        <v>339</v>
      </c>
      <c r="E2247" s="5">
        <v>815</v>
      </c>
    </row>
    <row r="2248" spans="1:5" ht="10.5" customHeight="1" outlineLevel="1" collapsed="1">
      <c r="A2248" s="8"/>
      <c r="B2248" s="10" t="s">
        <v>340</v>
      </c>
      <c r="E2248" s="5">
        <v>1</v>
      </c>
    </row>
    <row r="2249" spans="1:5" ht="10.5" customHeight="1" outlineLevel="1" collapsed="1">
      <c r="A2249" s="8"/>
      <c r="B2249" s="10" t="s">
        <v>341</v>
      </c>
      <c r="E2249" s="5">
        <v>0</v>
      </c>
    </row>
    <row r="2250" spans="1:5" ht="10.5" customHeight="1" outlineLevel="1" collapsed="1">
      <c r="A2250" s="8"/>
      <c r="B2250" s="10" t="s">
        <v>342</v>
      </c>
      <c r="E2250" s="5">
        <v>0</v>
      </c>
    </row>
    <row r="2251" spans="1:5" ht="10.5" customHeight="1" outlineLevel="1" collapsed="1">
      <c r="A2251" s="8"/>
      <c r="B2251" s="10" t="s">
        <v>343</v>
      </c>
      <c r="E2251" s="5">
        <v>59</v>
      </c>
    </row>
    <row r="2252" spans="1:5" ht="10.5" customHeight="1" outlineLevel="1" collapsed="1">
      <c r="A2252" s="8"/>
      <c r="B2252" s="10" t="s">
        <v>344</v>
      </c>
      <c r="E2252" s="5">
        <v>3</v>
      </c>
    </row>
    <row r="2253" spans="1:5" ht="10.5" customHeight="1" outlineLevel="1" collapsed="1">
      <c r="A2253" s="8"/>
      <c r="B2253" s="10" t="s">
        <v>345</v>
      </c>
      <c r="E2253" s="5">
        <v>1</v>
      </c>
    </row>
    <row r="2254" spans="1:5" ht="10.5" customHeight="1" outlineLevel="1" collapsed="1">
      <c r="A2254" s="8"/>
      <c r="B2254" s="10" t="s">
        <v>346</v>
      </c>
      <c r="E2254" s="5">
        <v>2</v>
      </c>
    </row>
    <row r="2255" spans="1:5" ht="10.5" customHeight="1" outlineLevel="1" collapsed="1">
      <c r="A2255" s="8"/>
      <c r="B2255" s="10" t="s">
        <v>347</v>
      </c>
      <c r="E2255" s="5">
        <v>27</v>
      </c>
    </row>
    <row r="2256" spans="1:5" ht="10.5" customHeight="1" outlineLevel="1" collapsed="1">
      <c r="A2256" s="8"/>
      <c r="B2256" s="10" t="s">
        <v>348</v>
      </c>
      <c r="E2256" s="5">
        <v>6</v>
      </c>
    </row>
    <row r="2257" spans="1:5" ht="10.5" customHeight="1" outlineLevel="1" collapsed="1">
      <c r="A2257" s="8"/>
      <c r="B2257" s="10" t="s">
        <v>349</v>
      </c>
      <c r="E2257" s="5">
        <v>7</v>
      </c>
    </row>
    <row r="2258" spans="1:5" ht="10.5" customHeight="1" outlineLevel="1" collapsed="1">
      <c r="A2258" s="8"/>
      <c r="B2258" s="10" t="s">
        <v>350</v>
      </c>
      <c r="E2258" s="5">
        <v>4</v>
      </c>
    </row>
    <row r="2259" spans="1:5" ht="10.5" customHeight="1" outlineLevel="1" collapsed="1">
      <c r="A2259" s="8"/>
      <c r="B2259" s="10" t="s">
        <v>351</v>
      </c>
      <c r="E2259" s="5">
        <v>22</v>
      </c>
    </row>
    <row r="2260" spans="1:5" ht="10.5" customHeight="1" outlineLevel="1" collapsed="1">
      <c r="A2260" s="8"/>
      <c r="B2260" s="10" t="s">
        <v>352</v>
      </c>
      <c r="E2260" s="5">
        <v>5</v>
      </c>
    </row>
    <row r="2261" spans="1:5" ht="10.5" customHeight="1" outlineLevel="1" collapsed="1">
      <c r="A2261" s="8"/>
      <c r="B2261" s="10" t="s">
        <v>353</v>
      </c>
      <c r="E2261" s="5">
        <v>813</v>
      </c>
    </row>
    <row r="2262" spans="1:5" ht="10.5" customHeight="1" outlineLevel="1" collapsed="1">
      <c r="A2262" s="8"/>
      <c r="B2262" s="10" t="s">
        <v>354</v>
      </c>
      <c r="E2262" s="5">
        <v>342</v>
      </c>
    </row>
    <row r="2263" spans="1:5" ht="10.5" customHeight="1" outlineLevel="1" collapsed="1">
      <c r="A2263" s="8"/>
      <c r="B2263" s="10" t="s">
        <v>355</v>
      </c>
      <c r="E2263" s="5">
        <v>1</v>
      </c>
    </row>
    <row r="2264" spans="1:5" ht="10.5" customHeight="1" outlineLevel="1" collapsed="1">
      <c r="A2264" s="8"/>
      <c r="B2264" s="10" t="s">
        <v>356</v>
      </c>
      <c r="E2264" s="5">
        <v>11</v>
      </c>
    </row>
    <row r="2265" spans="1:5" ht="10.5" customHeight="1" outlineLevel="1" collapsed="1">
      <c r="A2265" s="8"/>
      <c r="B2265" s="10" t="s">
        <v>359</v>
      </c>
      <c r="E2265" s="5">
        <v>16</v>
      </c>
    </row>
    <row r="2266" spans="1:5" ht="10.5" customHeight="1" outlineLevel="1" collapsed="1">
      <c r="A2266" s="8"/>
      <c r="B2266" s="10" t="s">
        <v>360</v>
      </c>
      <c r="E2266" s="5">
        <v>6</v>
      </c>
    </row>
    <row r="2267" spans="1:5" ht="10.5" customHeight="1" outlineLevel="1" collapsed="1">
      <c r="A2267" s="8"/>
      <c r="B2267" s="10" t="s">
        <v>361</v>
      </c>
      <c r="E2267" s="5">
        <v>133</v>
      </c>
    </row>
    <row r="2268" spans="1:5" ht="10.5" customHeight="1" outlineLevel="1" collapsed="1">
      <c r="A2268" s="8"/>
      <c r="B2268" s="10" t="s">
        <v>362</v>
      </c>
      <c r="E2268" s="5">
        <v>109</v>
      </c>
    </row>
    <row r="2269" spans="1:5" ht="10.5" customHeight="1" outlineLevel="1" collapsed="1">
      <c r="A2269" s="8"/>
      <c r="B2269" s="10" t="s">
        <v>363</v>
      </c>
      <c r="E2269" s="5">
        <v>2382</v>
      </c>
    </row>
    <row r="2270" spans="1:5" ht="10.5" customHeight="1" outlineLevel="1" collapsed="1">
      <c r="A2270" s="8"/>
      <c r="B2270" s="10" t="s">
        <v>364</v>
      </c>
      <c r="E2270" s="5">
        <v>597</v>
      </c>
    </row>
    <row r="2271" spans="1:5" ht="10.5" customHeight="1" outlineLevel="1" collapsed="1">
      <c r="A2271" s="8"/>
      <c r="B2271" s="10" t="s">
        <v>365</v>
      </c>
      <c r="E2271" s="5">
        <v>189</v>
      </c>
    </row>
    <row r="2272" spans="1:5" ht="10.5" customHeight="1" outlineLevel="1" collapsed="1">
      <c r="A2272" s="8"/>
      <c r="B2272" s="10" t="s">
        <v>366</v>
      </c>
      <c r="E2272" s="5">
        <v>53</v>
      </c>
    </row>
    <row r="2273" spans="1:5" ht="10.5" customHeight="1" outlineLevel="1" collapsed="1">
      <c r="A2273" s="8"/>
      <c r="B2273" s="10" t="s">
        <v>367</v>
      </c>
      <c r="E2273" s="5">
        <v>5502</v>
      </c>
    </row>
    <row r="2274" spans="1:5" ht="10.5" customHeight="1" outlineLevel="1" collapsed="1">
      <c r="A2274" s="8"/>
      <c r="B2274" s="10" t="s">
        <v>368</v>
      </c>
      <c r="E2274" s="5">
        <v>508</v>
      </c>
    </row>
    <row r="2275" spans="1:5" ht="10.5" customHeight="1" outlineLevel="1" collapsed="1">
      <c r="A2275" s="8"/>
      <c r="B2275" s="10" t="s">
        <v>369</v>
      </c>
      <c r="E2275" s="5">
        <v>1090</v>
      </c>
    </row>
    <row r="2276" spans="1:5" ht="10.5" customHeight="1" outlineLevel="1" collapsed="1">
      <c r="A2276" s="8"/>
      <c r="B2276" s="10" t="s">
        <v>370</v>
      </c>
      <c r="E2276" s="5">
        <v>311</v>
      </c>
    </row>
    <row r="2277" spans="1:5" ht="10.5" customHeight="1" outlineLevel="1" collapsed="1">
      <c r="A2277" s="8"/>
      <c r="B2277" s="10" t="s">
        <v>433</v>
      </c>
      <c r="E2277" s="5">
        <v>40</v>
      </c>
    </row>
    <row r="2278" spans="1:5" ht="10.5" customHeight="1" outlineLevel="1" collapsed="1">
      <c r="A2278" s="8"/>
      <c r="B2278" s="10" t="s">
        <v>434</v>
      </c>
      <c r="E2278" s="5">
        <v>20</v>
      </c>
    </row>
    <row r="2279" spans="1:5" ht="10.5" customHeight="1" outlineLevel="1" collapsed="1">
      <c r="A2279" s="8"/>
      <c r="B2279" s="10" t="s">
        <v>435</v>
      </c>
      <c r="E2279" s="5">
        <v>30</v>
      </c>
    </row>
    <row r="2280" spans="1:5" ht="10.5" customHeight="1" outlineLevel="1" collapsed="1">
      <c r="A2280" s="8"/>
      <c r="B2280" s="10" t="s">
        <v>436</v>
      </c>
      <c r="E2280" s="5">
        <v>10</v>
      </c>
    </row>
    <row r="2281" spans="1:5" ht="10.5" customHeight="1" outlineLevel="1" collapsed="1">
      <c r="A2281" s="8"/>
      <c r="B2281" s="10" t="s">
        <v>371</v>
      </c>
      <c r="E2281" s="5">
        <v>835</v>
      </c>
    </row>
    <row r="2282" spans="1:5" ht="10.5" customHeight="1" outlineLevel="1" collapsed="1">
      <c r="A2282" s="8"/>
      <c r="B2282" s="10" t="s">
        <v>372</v>
      </c>
      <c r="E2282" s="5">
        <v>285</v>
      </c>
    </row>
    <row r="2283" spans="1:5" ht="10.5" customHeight="1" outlineLevel="1" collapsed="1">
      <c r="A2283" s="8"/>
      <c r="B2283" s="10" t="s">
        <v>373</v>
      </c>
      <c r="E2283" s="5">
        <v>48</v>
      </c>
    </row>
    <row r="2284" spans="1:5" ht="10.5" customHeight="1" outlineLevel="1" collapsed="1">
      <c r="A2284" s="8"/>
      <c r="B2284" s="10" t="s">
        <v>374</v>
      </c>
      <c r="E2284" s="5">
        <v>24</v>
      </c>
    </row>
    <row r="2285" spans="1:5" ht="10.5" customHeight="1" outlineLevel="1" collapsed="1">
      <c r="A2285" s="8"/>
      <c r="B2285" s="10" t="s">
        <v>437</v>
      </c>
      <c r="E2285" s="5">
        <v>9</v>
      </c>
    </row>
    <row r="2286" spans="1:5" ht="10.5" customHeight="1" outlineLevel="1" collapsed="1">
      <c r="A2286" s="8"/>
      <c r="B2286" s="10" t="s">
        <v>438</v>
      </c>
      <c r="E2286" s="5">
        <v>13</v>
      </c>
    </row>
    <row r="2287" spans="1:5" ht="10.5" customHeight="1" outlineLevel="1" collapsed="1">
      <c r="A2287" s="8"/>
      <c r="B2287" s="10" t="s">
        <v>375</v>
      </c>
      <c r="E2287" s="5">
        <v>2154</v>
      </c>
    </row>
    <row r="2288" spans="1:5" ht="10.5" customHeight="1" outlineLevel="1" collapsed="1">
      <c r="A2288" s="8"/>
      <c r="B2288" s="10" t="s">
        <v>376</v>
      </c>
      <c r="E2288" s="5">
        <v>152</v>
      </c>
    </row>
    <row r="2289" spans="1:5" ht="10.5" customHeight="1" outlineLevel="1" collapsed="1">
      <c r="A2289" s="8"/>
      <c r="B2289" s="10" t="s">
        <v>439</v>
      </c>
      <c r="E2289" s="5">
        <v>20</v>
      </c>
    </row>
    <row r="2290" spans="1:5" ht="10.5" customHeight="1" outlineLevel="1" collapsed="1">
      <c r="A2290" s="8"/>
      <c r="B2290" s="10" t="s">
        <v>440</v>
      </c>
      <c r="E2290" s="5">
        <v>20</v>
      </c>
    </row>
    <row r="2291" spans="1:5" ht="10.5" customHeight="1" outlineLevel="1" collapsed="1">
      <c r="A2291" s="8"/>
      <c r="B2291" s="10" t="s">
        <v>441</v>
      </c>
      <c r="E2291" s="5">
        <v>20</v>
      </c>
    </row>
    <row r="2292" spans="1:5" ht="10.5" customHeight="1" outlineLevel="1" collapsed="1">
      <c r="A2292" s="8"/>
      <c r="B2292" s="10" t="s">
        <v>442</v>
      </c>
      <c r="E2292" s="5">
        <v>10</v>
      </c>
    </row>
    <row r="2293" spans="1:5" ht="10.5" customHeight="1" outlineLevel="1" collapsed="1">
      <c r="A2293" s="8"/>
      <c r="B2293" s="10" t="s">
        <v>378</v>
      </c>
      <c r="E2293" s="5">
        <v>156</v>
      </c>
    </row>
    <row r="2294" spans="1:5" ht="10.5" customHeight="1" outlineLevel="1" collapsed="1">
      <c r="A2294" s="8"/>
      <c r="B2294" s="10" t="s">
        <v>380</v>
      </c>
      <c r="E2294" s="5">
        <v>3</v>
      </c>
    </row>
    <row r="2295" spans="1:5" ht="10.5" customHeight="1" outlineLevel="1" collapsed="1">
      <c r="A2295" s="8"/>
      <c r="B2295" s="10" t="s">
        <v>443</v>
      </c>
      <c r="E2295" s="5">
        <v>0</v>
      </c>
    </row>
    <row r="2296" spans="1:5" ht="10.5" customHeight="1" outlineLevel="1" collapsed="1">
      <c r="A2296" s="8"/>
      <c r="B2296" s="10" t="s">
        <v>384</v>
      </c>
      <c r="E2296" s="5">
        <v>2</v>
      </c>
    </row>
    <row r="2297" spans="1:5" ht="10.5" customHeight="1" outlineLevel="1" collapsed="1">
      <c r="A2297" s="8"/>
      <c r="B2297" s="10" t="s">
        <v>386</v>
      </c>
      <c r="E2297" s="5">
        <v>8</v>
      </c>
    </row>
    <row r="2298" spans="1:5" ht="10.5" customHeight="1" outlineLevel="1" collapsed="1">
      <c r="A2298" s="8"/>
      <c r="B2298" s="10" t="s">
        <v>387</v>
      </c>
      <c r="E2298" s="5">
        <v>20</v>
      </c>
    </row>
    <row r="2299" spans="1:5" ht="10.5" customHeight="1" outlineLevel="1" collapsed="1">
      <c r="A2299" s="8"/>
      <c r="B2299" s="10" t="s">
        <v>388</v>
      </c>
      <c r="E2299" s="5">
        <v>337</v>
      </c>
    </row>
    <row r="2300" spans="1:5" ht="10.5" customHeight="1" outlineLevel="1" collapsed="1">
      <c r="A2300" s="8"/>
      <c r="B2300" s="10" t="s">
        <v>390</v>
      </c>
      <c r="E2300" s="5">
        <v>29</v>
      </c>
    </row>
    <row r="2301" spans="1:5" ht="10.5" customHeight="1" outlineLevel="1" collapsed="1">
      <c r="A2301" s="8"/>
      <c r="B2301" s="10" t="s">
        <v>391</v>
      </c>
      <c r="E2301" s="5">
        <v>0</v>
      </c>
    </row>
    <row r="2302" spans="1:5" ht="10.5" customHeight="1" outlineLevel="1" collapsed="1">
      <c r="A2302" s="8"/>
      <c r="B2302" s="10" t="s">
        <v>392</v>
      </c>
      <c r="E2302" s="5">
        <v>102</v>
      </c>
    </row>
    <row r="2303" spans="1:5" ht="10.5" customHeight="1" outlineLevel="1" collapsed="1">
      <c r="A2303" s="8"/>
      <c r="B2303" s="10" t="s">
        <v>393</v>
      </c>
      <c r="E2303" s="5">
        <v>0</v>
      </c>
    </row>
    <row r="2304" spans="1:5" ht="10.5" customHeight="1" outlineLevel="1" collapsed="1">
      <c r="A2304" s="8"/>
      <c r="B2304" s="10" t="s">
        <v>394</v>
      </c>
      <c r="E2304" s="5">
        <v>6</v>
      </c>
    </row>
    <row r="2305" spans="1:5" ht="10.5" customHeight="1" outlineLevel="1" collapsed="1">
      <c r="A2305" s="8"/>
      <c r="B2305" s="10" t="s">
        <v>395</v>
      </c>
      <c r="E2305" s="5">
        <v>0</v>
      </c>
    </row>
    <row r="2306" spans="1:5" ht="10.5" customHeight="1" outlineLevel="1" collapsed="1">
      <c r="A2306" s="8"/>
      <c r="B2306" s="10" t="s">
        <v>396</v>
      </c>
      <c r="E2306" s="5">
        <v>0</v>
      </c>
    </row>
    <row r="2307" spans="1:5" ht="10.5" customHeight="1" outlineLevel="1" collapsed="1">
      <c r="A2307" s="8"/>
      <c r="B2307" s="10" t="s">
        <v>400</v>
      </c>
      <c r="E2307" s="5">
        <v>1</v>
      </c>
    </row>
    <row r="2308" spans="1:5" ht="10.5" customHeight="1" outlineLevel="1" collapsed="1">
      <c r="A2308" s="8"/>
      <c r="B2308" s="10" t="s">
        <v>401</v>
      </c>
      <c r="E2308" s="5">
        <v>2</v>
      </c>
    </row>
    <row r="2309" spans="1:5" ht="10.5" customHeight="1" outlineLevel="1" collapsed="1">
      <c r="A2309" s="8"/>
      <c r="B2309" s="10" t="s">
        <v>444</v>
      </c>
      <c r="E2309" s="5">
        <v>1</v>
      </c>
    </row>
    <row r="2310" spans="1:5" ht="10.5" customHeight="1" outlineLevel="1" collapsed="1">
      <c r="A2310" s="8"/>
      <c r="B2310" s="10" t="s">
        <v>402</v>
      </c>
      <c r="E2310" s="5">
        <v>1</v>
      </c>
    </row>
    <row r="2311" spans="1:5" ht="10.5" customHeight="1" outlineLevel="1" collapsed="1">
      <c r="A2311" s="8"/>
      <c r="B2311" s="10" t="s">
        <v>403</v>
      </c>
      <c r="E2311" s="5">
        <v>33</v>
      </c>
    </row>
    <row r="2312" spans="1:5" ht="10.5" customHeight="1" outlineLevel="1" collapsed="1">
      <c r="A2312" s="8"/>
      <c r="B2312" s="10" t="s">
        <v>404</v>
      </c>
      <c r="E2312" s="5">
        <v>2</v>
      </c>
    </row>
    <row r="2313" spans="1:5" ht="10.5" customHeight="1" outlineLevel="1" collapsed="1">
      <c r="A2313" s="8"/>
      <c r="B2313" s="10" t="s">
        <v>405</v>
      </c>
      <c r="E2313" s="5">
        <v>107</v>
      </c>
    </row>
    <row r="2314" spans="1:5" ht="10.5" customHeight="1" outlineLevel="1" collapsed="1">
      <c r="A2314" s="8"/>
      <c r="B2314" s="10" t="s">
        <v>406</v>
      </c>
      <c r="E2314" s="5">
        <v>23</v>
      </c>
    </row>
    <row r="2315" spans="1:5" ht="10.5" customHeight="1" outlineLevel="1" collapsed="1">
      <c r="A2315" s="8"/>
      <c r="B2315" s="10" t="s">
        <v>407</v>
      </c>
      <c r="E2315" s="5">
        <v>2</v>
      </c>
    </row>
    <row r="2316" spans="1:5" ht="10.5" customHeight="1" outlineLevel="1" collapsed="1">
      <c r="A2316" s="8"/>
      <c r="B2316" s="10" t="s">
        <v>408</v>
      </c>
      <c r="E2316" s="5">
        <v>8</v>
      </c>
    </row>
    <row r="2317" spans="1:5" ht="10.5" customHeight="1" outlineLevel="1" collapsed="1">
      <c r="A2317" s="8"/>
      <c r="B2317" s="10" t="s">
        <v>409</v>
      </c>
      <c r="E2317" s="5">
        <v>418</v>
      </c>
    </row>
    <row r="2318" spans="1:5" ht="10.5" customHeight="1" outlineLevel="1" collapsed="1">
      <c r="A2318" s="8"/>
      <c r="B2318" s="10" t="s">
        <v>411</v>
      </c>
      <c r="E2318" s="5">
        <v>36</v>
      </c>
    </row>
    <row r="2319" spans="1:5" ht="10.5" customHeight="1" outlineLevel="1" collapsed="1">
      <c r="A2319" s="8"/>
      <c r="B2319" s="10" t="s">
        <v>413</v>
      </c>
      <c r="E2319" s="5">
        <v>12</v>
      </c>
    </row>
    <row r="2320" spans="1:5" ht="10.5" customHeight="1" outlineLevel="1" collapsed="1">
      <c r="A2320" s="8"/>
      <c r="B2320" s="10" t="s">
        <v>415</v>
      </c>
      <c r="E2320" s="5">
        <v>24</v>
      </c>
    </row>
    <row r="2321" spans="1:5" ht="10.5" customHeight="1" outlineLevel="1" collapsed="1">
      <c r="A2321" s="8"/>
      <c r="B2321" s="10" t="s">
        <v>418</v>
      </c>
      <c r="E2321" s="5">
        <v>61</v>
      </c>
    </row>
    <row r="2322" spans="1:5" ht="10.5" customHeight="1">
      <c r="A2322" s="8"/>
      <c r="B2322" s="10" t="s">
        <v>298</v>
      </c>
      <c r="E2322" s="5">
        <v>30350</v>
      </c>
    </row>
  </sheetData>
  <mergeCells count="3">
    <mergeCell ref="F1943:G1943"/>
    <mergeCell ref="F2068:G2068"/>
    <mergeCell ref="G2200:H2200"/>
  </mergeCells>
  <phoneticPr fontId="2" type="noConversion"/>
  <pageMargins left="0.7" right="0.7" top="0.75" bottom="0.75" header="0.3" footer="0.3"/>
  <ignoredErrors>
    <ignoredError sqref="G1945:G1946 G2070:G2071" formulaRange="1"/>
  </ignoredErrors>
</worksheet>
</file>

<file path=xl/worksheets/sheet12.xml><?xml version="1.0" encoding="utf-8"?>
<worksheet xmlns="http://schemas.openxmlformats.org/spreadsheetml/2006/main" xmlns:r="http://schemas.openxmlformats.org/officeDocument/2006/relationships">
  <dimension ref="A1:P215"/>
  <sheetViews>
    <sheetView topLeftCell="A85" workbookViewId="0">
      <selection activeCell="A112" sqref="A112"/>
    </sheetView>
  </sheetViews>
  <sheetFormatPr defaultRowHeight="12.75"/>
  <cols>
    <col min="1" max="1" width="14.125" customWidth="1"/>
  </cols>
  <sheetData>
    <row r="1" spans="1:16">
      <c r="A1" s="148" t="s">
        <v>755</v>
      </c>
      <c r="B1" s="148"/>
      <c r="C1" s="148"/>
      <c r="D1" s="148"/>
      <c r="E1" s="148"/>
      <c r="F1" s="148"/>
      <c r="G1" s="148"/>
      <c r="H1" s="148"/>
      <c r="I1" s="149"/>
      <c r="J1" s="149"/>
      <c r="K1" s="149"/>
      <c r="L1" s="149"/>
      <c r="M1" s="149"/>
      <c r="N1" s="149"/>
      <c r="O1" s="149"/>
      <c r="P1" s="149"/>
    </row>
    <row r="2" spans="1:16">
      <c r="A2" s="148"/>
      <c r="B2" s="148"/>
      <c r="C2" s="148"/>
      <c r="D2" s="148"/>
      <c r="E2" s="148"/>
      <c r="F2" s="148"/>
      <c r="G2" s="148"/>
      <c r="H2" s="148"/>
      <c r="I2" s="149"/>
      <c r="J2" s="149"/>
      <c r="K2" s="149"/>
      <c r="L2" s="149"/>
      <c r="M2" s="149"/>
      <c r="N2" s="149"/>
      <c r="O2" s="149"/>
      <c r="P2" s="149"/>
    </row>
    <row r="3" spans="1:16">
      <c r="A3" s="79" t="s">
        <v>753</v>
      </c>
    </row>
    <row r="4" spans="1:16">
      <c r="A4" s="79" t="s">
        <v>765</v>
      </c>
      <c r="B4" s="151" t="s">
        <v>766</v>
      </c>
      <c r="C4" s="152"/>
      <c r="D4" s="152"/>
      <c r="E4" s="152"/>
      <c r="F4" s="152"/>
      <c r="G4" s="152"/>
      <c r="H4" s="152"/>
    </row>
    <row r="5" spans="1:16">
      <c r="B5" s="151" t="s">
        <v>767</v>
      </c>
      <c r="C5" s="152"/>
      <c r="D5" s="152"/>
      <c r="E5" s="152"/>
      <c r="F5" s="152"/>
      <c r="G5" s="152"/>
      <c r="H5" s="152"/>
    </row>
    <row r="6" spans="1:16">
      <c r="A6" s="79" t="s">
        <v>771</v>
      </c>
      <c r="B6" s="151" t="s">
        <v>766</v>
      </c>
      <c r="C6" s="152"/>
      <c r="D6" s="152"/>
      <c r="E6" s="152"/>
      <c r="F6" s="152"/>
      <c r="G6" s="152"/>
      <c r="H6" s="152"/>
    </row>
    <row r="7" spans="1:16">
      <c r="B7" s="151" t="s">
        <v>767</v>
      </c>
      <c r="C7" s="152"/>
      <c r="D7" s="152"/>
      <c r="E7" s="152"/>
      <c r="F7" s="152"/>
      <c r="G7" s="152"/>
      <c r="H7" s="152"/>
    </row>
    <row r="8" spans="1:16">
      <c r="A8" s="79" t="s">
        <v>770</v>
      </c>
      <c r="B8" s="79" t="s">
        <v>772</v>
      </c>
    </row>
    <row r="9" spans="1:16">
      <c r="B9" s="150" t="s">
        <v>773</v>
      </c>
      <c r="C9" s="149"/>
      <c r="D9" s="149"/>
      <c r="E9" s="149"/>
      <c r="F9" s="149"/>
      <c r="G9" s="149"/>
      <c r="H9" s="149"/>
    </row>
    <row r="10" spans="1:16">
      <c r="B10" s="151" t="s">
        <v>774</v>
      </c>
      <c r="C10" s="152"/>
      <c r="D10" s="152"/>
      <c r="E10" s="152"/>
      <c r="F10" s="152"/>
      <c r="G10" s="152"/>
      <c r="H10" s="152"/>
    </row>
    <row r="53" spans="1:8">
      <c r="A53" s="148" t="s">
        <v>754</v>
      </c>
      <c r="B53" s="148"/>
      <c r="C53" s="148"/>
      <c r="D53" s="148"/>
      <c r="E53" s="148"/>
      <c r="F53" s="148"/>
      <c r="G53" s="148"/>
      <c r="H53" s="148"/>
    </row>
    <row r="54" spans="1:8">
      <c r="A54" s="148"/>
      <c r="B54" s="148"/>
      <c r="C54" s="148"/>
      <c r="D54" s="148"/>
      <c r="E54" s="148"/>
      <c r="F54" s="148"/>
      <c r="G54" s="148"/>
      <c r="H54" s="148"/>
    </row>
    <row r="55" spans="1:8">
      <c r="A55" s="79" t="s">
        <v>775</v>
      </c>
      <c r="B55" s="151" t="s">
        <v>776</v>
      </c>
      <c r="C55" s="152"/>
      <c r="D55" s="152"/>
      <c r="E55" s="152"/>
      <c r="F55" s="152"/>
      <c r="G55" s="152"/>
      <c r="H55" s="152"/>
    </row>
    <row r="56" spans="1:8">
      <c r="B56" s="151" t="s">
        <v>777</v>
      </c>
      <c r="C56" s="152"/>
      <c r="D56" s="152"/>
      <c r="E56" s="152"/>
      <c r="F56" s="152"/>
      <c r="G56" s="152"/>
      <c r="H56" s="152"/>
    </row>
    <row r="57" spans="1:8">
      <c r="B57" s="151" t="s">
        <v>778</v>
      </c>
      <c r="C57" s="152"/>
      <c r="D57" s="152"/>
      <c r="E57" s="152"/>
      <c r="F57" s="152"/>
      <c r="G57" s="152"/>
      <c r="H57" s="152"/>
    </row>
    <row r="58" spans="1:8">
      <c r="A58" s="79" t="s">
        <v>780</v>
      </c>
      <c r="B58" s="151" t="s">
        <v>781</v>
      </c>
      <c r="C58" s="152"/>
      <c r="D58" s="152"/>
      <c r="E58" s="152"/>
      <c r="F58" s="152"/>
      <c r="G58" s="152"/>
      <c r="H58" s="152"/>
    </row>
    <row r="59" spans="1:8">
      <c r="B59" s="151" t="s">
        <v>782</v>
      </c>
      <c r="C59" s="152"/>
      <c r="D59" s="152"/>
      <c r="E59" s="152"/>
      <c r="F59" s="152"/>
      <c r="G59" s="152"/>
      <c r="H59" s="152"/>
    </row>
    <row r="60" spans="1:8">
      <c r="B60" s="151" t="s">
        <v>783</v>
      </c>
      <c r="C60" s="152"/>
      <c r="D60" s="152"/>
      <c r="E60" s="152"/>
      <c r="F60" s="152"/>
      <c r="G60" s="152"/>
      <c r="H60" s="152"/>
    </row>
    <row r="61" spans="1:8">
      <c r="A61" s="79" t="s">
        <v>784</v>
      </c>
      <c r="B61" s="151" t="s">
        <v>785</v>
      </c>
      <c r="C61" s="151"/>
      <c r="D61" s="151"/>
      <c r="E61" s="151"/>
      <c r="F61" s="151"/>
      <c r="G61" s="151"/>
      <c r="H61" s="151"/>
    </row>
    <row r="62" spans="1:8">
      <c r="B62" s="151" t="s">
        <v>786</v>
      </c>
      <c r="C62" s="151"/>
      <c r="D62" s="151"/>
      <c r="E62" s="151"/>
      <c r="F62" s="151"/>
      <c r="G62" s="151"/>
      <c r="H62" s="151"/>
    </row>
    <row r="63" spans="1:8">
      <c r="A63" s="79" t="s">
        <v>788</v>
      </c>
      <c r="B63" s="151" t="s">
        <v>766</v>
      </c>
      <c r="C63" s="152"/>
      <c r="D63" s="152"/>
      <c r="E63" s="152"/>
      <c r="F63" s="152"/>
      <c r="G63" s="152"/>
      <c r="H63" s="152"/>
    </row>
    <row r="64" spans="1:8">
      <c r="B64" s="151" t="s">
        <v>767</v>
      </c>
      <c r="C64" s="152"/>
      <c r="D64" s="152"/>
      <c r="E64" s="152"/>
      <c r="F64" s="152"/>
      <c r="G64" s="152"/>
      <c r="H64" s="152"/>
    </row>
    <row r="65" spans="1:8">
      <c r="A65" s="80" t="s">
        <v>791</v>
      </c>
      <c r="B65" s="153" t="s">
        <v>789</v>
      </c>
      <c r="C65" s="152"/>
      <c r="D65" s="152"/>
      <c r="E65" s="152"/>
      <c r="F65" s="152"/>
      <c r="G65" s="152"/>
      <c r="H65" s="152"/>
    </row>
    <row r="66" spans="1:8">
      <c r="B66" s="153" t="s">
        <v>790</v>
      </c>
      <c r="C66" s="152"/>
      <c r="D66" s="152"/>
      <c r="E66" s="152"/>
      <c r="F66" s="152"/>
      <c r="G66" s="152"/>
      <c r="H66" s="152"/>
    </row>
    <row r="105" spans="1:8">
      <c r="A105" s="148" t="s">
        <v>756</v>
      </c>
      <c r="B105" s="148"/>
      <c r="C105" s="148"/>
      <c r="D105" s="148"/>
      <c r="E105" s="148"/>
      <c r="F105" s="148"/>
      <c r="G105" s="148"/>
      <c r="H105" s="148"/>
    </row>
    <row r="106" spans="1:8">
      <c r="A106" s="148"/>
      <c r="B106" s="148"/>
      <c r="C106" s="148"/>
      <c r="D106" s="148"/>
      <c r="E106" s="148"/>
      <c r="F106" s="148"/>
      <c r="G106" s="148"/>
      <c r="H106" s="148"/>
    </row>
    <row r="107" spans="1:8">
      <c r="A107" s="80" t="s">
        <v>793</v>
      </c>
      <c r="B107" s="153" t="s">
        <v>794</v>
      </c>
      <c r="C107" s="152"/>
      <c r="D107" s="152"/>
      <c r="E107" s="152"/>
      <c r="F107" s="152"/>
      <c r="G107" s="152"/>
      <c r="H107" s="152"/>
    </row>
    <row r="108" spans="1:8">
      <c r="B108" s="153" t="s">
        <v>795</v>
      </c>
      <c r="C108" s="152"/>
      <c r="D108" s="152"/>
      <c r="E108" s="152"/>
      <c r="F108" s="152"/>
      <c r="G108" s="152"/>
      <c r="H108" s="152"/>
    </row>
    <row r="109" spans="1:8">
      <c r="B109" s="153" t="s">
        <v>796</v>
      </c>
      <c r="C109" s="152"/>
      <c r="D109" s="152"/>
      <c r="E109" s="152"/>
      <c r="F109" s="152"/>
      <c r="G109" s="152"/>
      <c r="H109" s="152"/>
    </row>
    <row r="110" spans="1:8">
      <c r="B110" s="153" t="s">
        <v>797</v>
      </c>
      <c r="C110" s="152"/>
      <c r="D110" s="152"/>
      <c r="E110" s="152"/>
      <c r="F110" s="152"/>
      <c r="G110" s="152"/>
      <c r="H110" s="152"/>
    </row>
    <row r="111" spans="1:8">
      <c r="A111" s="80" t="s">
        <v>798</v>
      </c>
      <c r="B111" s="153" t="s">
        <v>799</v>
      </c>
      <c r="C111" s="152"/>
      <c r="D111" s="152"/>
      <c r="E111" s="152"/>
      <c r="F111" s="152"/>
      <c r="G111" s="152"/>
      <c r="H111" s="152"/>
    </row>
    <row r="112" spans="1:8">
      <c r="B112" s="149"/>
      <c r="C112" s="149"/>
      <c r="D112" s="149"/>
      <c r="E112" s="149"/>
      <c r="F112" s="149"/>
      <c r="G112" s="149"/>
      <c r="H112" s="149"/>
    </row>
    <row r="113" spans="2:8">
      <c r="B113" s="149"/>
      <c r="C113" s="149"/>
      <c r="D113" s="149"/>
      <c r="E113" s="149"/>
      <c r="F113" s="149"/>
      <c r="G113" s="149"/>
      <c r="H113" s="149"/>
    </row>
    <row r="157" spans="1:8">
      <c r="A157" s="148" t="s">
        <v>757</v>
      </c>
      <c r="B157" s="148"/>
      <c r="C157" s="148"/>
      <c r="D157" s="148"/>
      <c r="E157" s="148"/>
      <c r="F157" s="148"/>
      <c r="G157" s="148"/>
      <c r="H157" s="148"/>
    </row>
    <row r="158" spans="1:8">
      <c r="A158" s="148"/>
      <c r="B158" s="148"/>
      <c r="C158" s="148"/>
      <c r="D158" s="148"/>
      <c r="E158" s="148"/>
      <c r="F158" s="148"/>
      <c r="G158" s="148"/>
      <c r="H158" s="148"/>
    </row>
    <row r="159" spans="1:8">
      <c r="A159" s="79" t="s">
        <v>768</v>
      </c>
      <c r="B159" s="151" t="s">
        <v>766</v>
      </c>
      <c r="C159" s="152"/>
      <c r="D159" s="152"/>
      <c r="E159" s="152"/>
      <c r="F159" s="152"/>
      <c r="G159" s="152"/>
      <c r="H159" s="152"/>
    </row>
    <row r="160" spans="1:8">
      <c r="B160" s="151" t="s">
        <v>767</v>
      </c>
      <c r="C160" s="152"/>
      <c r="D160" s="152"/>
      <c r="E160" s="152"/>
      <c r="F160" s="152"/>
      <c r="G160" s="152"/>
      <c r="H160" s="152"/>
    </row>
    <row r="209" spans="1:8">
      <c r="A209" s="148" t="s">
        <v>758</v>
      </c>
      <c r="B209" s="148"/>
      <c r="C209" s="148"/>
      <c r="D209" s="148"/>
      <c r="E209" s="148"/>
      <c r="F209" s="148"/>
      <c r="G209" s="148"/>
      <c r="H209" s="148"/>
    </row>
    <row r="210" spans="1:8">
      <c r="A210" s="148"/>
      <c r="B210" s="148"/>
      <c r="C210" s="148"/>
      <c r="D210" s="148"/>
      <c r="E210" s="148"/>
      <c r="F210" s="148"/>
      <c r="G210" s="148"/>
      <c r="H210" s="148"/>
    </row>
    <row r="211" spans="1:8">
      <c r="A211" s="79" t="s">
        <v>753</v>
      </c>
    </row>
    <row r="212" spans="1:8">
      <c r="A212" s="79" t="s">
        <v>759</v>
      </c>
      <c r="B212" s="151" t="s">
        <v>760</v>
      </c>
      <c r="C212" s="152"/>
      <c r="D212" s="152"/>
      <c r="E212" s="152"/>
      <c r="F212" s="152"/>
      <c r="G212" s="152"/>
      <c r="H212" s="152"/>
    </row>
    <row r="213" spans="1:8">
      <c r="A213" s="79" t="s">
        <v>761</v>
      </c>
      <c r="B213" s="151" t="s">
        <v>762</v>
      </c>
      <c r="C213" s="152"/>
      <c r="D213" s="152"/>
      <c r="E213" s="152"/>
      <c r="F213" s="152"/>
      <c r="G213" s="152"/>
      <c r="H213" s="152"/>
    </row>
    <row r="214" spans="1:8">
      <c r="A214" s="79" t="s">
        <v>763</v>
      </c>
      <c r="B214" s="151" t="s">
        <v>762</v>
      </c>
      <c r="C214" s="152"/>
      <c r="D214" s="152"/>
      <c r="E214" s="152"/>
      <c r="F214" s="152"/>
      <c r="G214" s="152"/>
      <c r="H214" s="152"/>
    </row>
    <row r="215" spans="1:8">
      <c r="A215" s="79" t="s">
        <v>764</v>
      </c>
      <c r="B215" s="151" t="s">
        <v>762</v>
      </c>
      <c r="C215" s="152"/>
      <c r="D215" s="152"/>
      <c r="E215" s="152"/>
      <c r="F215" s="152"/>
      <c r="G215" s="152"/>
      <c r="H215" s="152"/>
    </row>
  </sheetData>
  <mergeCells count="37">
    <mergeCell ref="B58:H58"/>
    <mergeCell ref="B59:H59"/>
    <mergeCell ref="B60:H60"/>
    <mergeCell ref="B62:H62"/>
    <mergeCell ref="B61:H61"/>
    <mergeCell ref="B212:H212"/>
    <mergeCell ref="B213:H213"/>
    <mergeCell ref="B214:H214"/>
    <mergeCell ref="B215:H215"/>
    <mergeCell ref="B4:H4"/>
    <mergeCell ref="B5:H5"/>
    <mergeCell ref="B159:H159"/>
    <mergeCell ref="B160:H160"/>
    <mergeCell ref="B6:H6"/>
    <mergeCell ref="B7:H7"/>
    <mergeCell ref="A209:H210"/>
    <mergeCell ref="B112:H112"/>
    <mergeCell ref="B113:H113"/>
    <mergeCell ref="B63:H63"/>
    <mergeCell ref="B64:H64"/>
    <mergeCell ref="B57:H57"/>
    <mergeCell ref="A1:H2"/>
    <mergeCell ref="I1:P2"/>
    <mergeCell ref="A53:H54"/>
    <mergeCell ref="A105:H106"/>
    <mergeCell ref="A157:H158"/>
    <mergeCell ref="B9:H9"/>
    <mergeCell ref="B10:H10"/>
    <mergeCell ref="B55:H55"/>
    <mergeCell ref="B56:H56"/>
    <mergeCell ref="B65:H65"/>
    <mergeCell ref="B66:H66"/>
    <mergeCell ref="B107:H107"/>
    <mergeCell ref="B108:H108"/>
    <mergeCell ref="B109:H109"/>
    <mergeCell ref="B110:H110"/>
    <mergeCell ref="B111:H11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J20"/>
  <sheetViews>
    <sheetView tabSelected="1" workbookViewId="0">
      <selection activeCell="H7" sqref="H7"/>
    </sheetView>
  </sheetViews>
  <sheetFormatPr defaultColWidth="10.625" defaultRowHeight="21.95" customHeight="1"/>
  <cols>
    <col min="1" max="1" width="14.625" style="45" customWidth="1"/>
    <col min="2" max="2" width="10.125" style="45" customWidth="1"/>
    <col min="3" max="3" width="9.125" style="45" customWidth="1"/>
    <col min="4" max="4" width="10.625" style="45" customWidth="1"/>
    <col min="5" max="5" width="9.75" style="45" customWidth="1"/>
    <col min="6" max="6" width="9.625" style="45" customWidth="1"/>
    <col min="7" max="7" width="13" style="45" customWidth="1"/>
    <col min="8" max="8" width="10.875" style="45" customWidth="1"/>
    <col min="9" max="9" width="12.125" style="45" customWidth="1"/>
    <col min="10" max="10" width="10.5" style="45" customWidth="1"/>
    <col min="11" max="13" width="8.625" style="45" customWidth="1"/>
    <col min="14" max="16384" width="10.625" style="45"/>
  </cols>
  <sheetData>
    <row r="1" spans="1:10" ht="26.25">
      <c r="A1" s="82" t="str">
        <f>Information!A2</f>
        <v>Southeast  TANKLESS BUSINESS PLAN</v>
      </c>
      <c r="B1" s="82"/>
      <c r="C1" s="82"/>
      <c r="D1" s="82"/>
      <c r="E1" s="82"/>
      <c r="F1" s="82"/>
      <c r="G1" s="82"/>
      <c r="H1" s="82"/>
      <c r="I1" s="82"/>
      <c r="J1" s="82"/>
    </row>
    <row r="3" spans="1:10" ht="21.95" customHeight="1">
      <c r="A3" s="88" t="str">
        <f>"SALES PROJECTIONS - "&amp;Information!B8</f>
        <v>SALES PROJECTIONS - (G06) Spirit Group</v>
      </c>
      <c r="B3" s="89"/>
      <c r="C3" s="89"/>
      <c r="D3" s="89"/>
      <c r="E3" s="89"/>
      <c r="F3" s="89"/>
      <c r="G3" s="89"/>
      <c r="H3" s="89"/>
      <c r="I3" s="89"/>
      <c r="J3" s="90"/>
    </row>
    <row r="5" spans="1:10" ht="21.95" customHeight="1">
      <c r="A5" s="91" t="s">
        <v>456</v>
      </c>
      <c r="B5" s="91" t="s">
        <v>1</v>
      </c>
      <c r="C5" s="91" t="s">
        <v>483</v>
      </c>
      <c r="D5" s="93" t="s">
        <v>484</v>
      </c>
      <c r="E5" s="94"/>
      <c r="F5" s="91" t="s">
        <v>457</v>
      </c>
      <c r="G5" s="95" t="s">
        <v>460</v>
      </c>
      <c r="H5" s="96"/>
      <c r="I5" s="96"/>
      <c r="J5" s="97"/>
    </row>
    <row r="6" spans="1:10" ht="24.75" thickBot="1">
      <c r="A6" s="92"/>
      <c r="B6" s="92"/>
      <c r="C6" s="92"/>
      <c r="D6" s="1">
        <v>2010</v>
      </c>
      <c r="E6" s="1">
        <v>2011</v>
      </c>
      <c r="F6" s="92"/>
      <c r="G6" s="1" t="s">
        <v>485</v>
      </c>
      <c r="H6" s="61" t="s">
        <v>486</v>
      </c>
      <c r="I6" s="35" t="s">
        <v>487</v>
      </c>
      <c r="J6" s="46" t="s">
        <v>459</v>
      </c>
    </row>
    <row r="7" spans="1:10" ht="21.95" customHeight="1" thickBot="1">
      <c r="A7" s="2" t="s">
        <v>499</v>
      </c>
      <c r="B7" s="77">
        <v>1410</v>
      </c>
      <c r="C7" s="77">
        <v>1707</v>
      </c>
      <c r="D7" s="77">
        <v>904</v>
      </c>
      <c r="E7" s="77">
        <v>987</v>
      </c>
      <c r="F7" s="63">
        <f>IF(ISERROR(SUM(E7-D7)/D7),0,SUM(E7-D7)/D7)</f>
        <v>9.1814159292035402E-2</v>
      </c>
      <c r="G7" s="78">
        <v>1692</v>
      </c>
      <c r="H7" s="69">
        <v>2115</v>
      </c>
      <c r="I7" s="33">
        <f>H7-G7</f>
        <v>423</v>
      </c>
      <c r="J7" s="32">
        <f>IF(ISERROR(SUM(H7-C7)/C7),0,SUM(H7-C7)/C7)</f>
        <v>0.23901581722319859</v>
      </c>
    </row>
    <row r="8" spans="1:10" ht="21.95" customHeight="1" thickBot="1">
      <c r="A8" s="2" t="s">
        <v>500</v>
      </c>
      <c r="B8" s="77" t="s">
        <v>475</v>
      </c>
      <c r="C8" s="77">
        <v>27</v>
      </c>
      <c r="D8" s="77" t="s">
        <v>475</v>
      </c>
      <c r="E8" s="77">
        <v>125</v>
      </c>
      <c r="F8" s="63">
        <f>IF(ISERROR(SUM(E8-D8)/D8),0,SUM(E8-D8)/D8)</f>
        <v>0</v>
      </c>
      <c r="G8" s="78">
        <v>1906</v>
      </c>
      <c r="H8" s="69">
        <v>2382</v>
      </c>
      <c r="I8" s="72">
        <f>H8-G8</f>
        <v>476</v>
      </c>
      <c r="J8" s="32">
        <f>IF(ISERROR(SUM(H8-C8)/C8),0,SUM(H8-C8)/C8)</f>
        <v>87.222222222222229</v>
      </c>
    </row>
    <row r="9" spans="1:10" ht="21.95" customHeight="1">
      <c r="A9" s="1" t="s">
        <v>446</v>
      </c>
      <c r="B9" s="15">
        <f>SUM(B7:B8)</f>
        <v>1410</v>
      </c>
      <c r="C9" s="15">
        <f>SUM(C7:C8)</f>
        <v>1734</v>
      </c>
      <c r="D9" s="15">
        <f>SUM(D7:D8)</f>
        <v>904</v>
      </c>
      <c r="E9" s="15">
        <f>SUM(E7:E8)</f>
        <v>1112</v>
      </c>
      <c r="F9" s="3">
        <f>IF(ISERROR(SUM(E9-D9)/D9),0,SUM(E9-D9)/D9)</f>
        <v>0.23008849557522124</v>
      </c>
      <c r="G9" s="15">
        <f>SUM(G7:G8)</f>
        <v>3598</v>
      </c>
      <c r="H9" s="54">
        <f>SUM(H7:H8)</f>
        <v>4497</v>
      </c>
      <c r="I9" s="15">
        <f>SUM(I7:I8)</f>
        <v>899</v>
      </c>
      <c r="J9" s="55">
        <f>IF(ISERROR(SUM(H9-C9)/C9),0,SUM(H9-C9)/C9)</f>
        <v>1.5934256055363323</v>
      </c>
    </row>
    <row r="12" spans="1:10" ht="21.95" customHeight="1">
      <c r="B12" s="4"/>
      <c r="C12" s="4"/>
    </row>
    <row r="13" spans="1:10" ht="21.95" customHeight="1">
      <c r="A13" s="4"/>
    </row>
    <row r="14" spans="1:10" ht="21.95" customHeight="1">
      <c r="A14" s="4"/>
    </row>
    <row r="15" spans="1:10" ht="21.95" customHeight="1">
      <c r="A15" s="4"/>
    </row>
    <row r="16" spans="1:10" ht="21.95" customHeight="1">
      <c r="A16" s="4"/>
    </row>
    <row r="20" spans="3:3" ht="21.95" customHeight="1">
      <c r="C20" s="45" t="s">
        <v>0</v>
      </c>
    </row>
  </sheetData>
  <sheetProtection password="C504" sheet="1" objects="1" scenarios="1" selectLockedCells="1"/>
  <mergeCells count="8">
    <mergeCell ref="A1:J1"/>
    <mergeCell ref="A3:J3"/>
    <mergeCell ref="A5:A6"/>
    <mergeCell ref="B5:B6"/>
    <mergeCell ref="C5:C6"/>
    <mergeCell ref="D5:E5"/>
    <mergeCell ref="F5:F6"/>
    <mergeCell ref="G5:J5"/>
  </mergeCells>
  <phoneticPr fontId="2" type="noConversion"/>
  <conditionalFormatting sqref="B7:E8 G7:G8">
    <cfRule type="cellIs" dxfId="38" priority="5" stopIfTrue="1" operator="lessThan">
      <formula>1</formula>
    </cfRule>
  </conditionalFormatting>
  <conditionalFormatting sqref="H7:H8">
    <cfRule type="cellIs" dxfId="37" priority="1" stopIfTrue="1" operator="lessThan">
      <formula>1</formula>
    </cfRule>
  </conditionalFormatting>
  <pageMargins left="1.38" right="0.46" top="1" bottom="1" header="0.5" footer="0.5"/>
  <pageSetup scale="63" orientation="portrait" r:id="rId1"/>
  <headerFooter>
    <oddHeader>&amp;L&amp;G&amp;RPrinted On &amp;D</oddHeader>
    <oddFooter>&amp;LCONFIDENTIAL&amp;R&amp;A –– &amp;F</oddFooter>
  </headerFooter>
  <ignoredErrors>
    <ignoredError sqref="A1" unlockedFormula="1"/>
    <ignoredError sqref="F9" formula="1"/>
    <ignoredError sqref="D9:E9" formulaRange="1"/>
  </ignoredErrors>
  <drawing r:id="rId2"/>
  <legacyDrawingHF r:id="rId3"/>
</worksheet>
</file>

<file path=xl/worksheets/sheet3.xml><?xml version="1.0" encoding="utf-8"?>
<worksheet xmlns="http://schemas.openxmlformats.org/spreadsheetml/2006/main" xmlns:r="http://schemas.openxmlformats.org/officeDocument/2006/relationships">
  <sheetPr>
    <pageSetUpPr fitToPage="1"/>
  </sheetPr>
  <dimension ref="B1:K63"/>
  <sheetViews>
    <sheetView topLeftCell="A33" zoomScale="95" zoomScaleNormal="95" workbookViewId="0">
      <selection activeCell="F46" sqref="F46:F47"/>
    </sheetView>
  </sheetViews>
  <sheetFormatPr defaultColWidth="10.625" defaultRowHeight="21.95" customHeight="1"/>
  <cols>
    <col min="1" max="1" width="1.5" style="45" customWidth="1"/>
    <col min="2" max="2" width="1.125" style="45" customWidth="1"/>
    <col min="3" max="3" width="15.625" style="45" customWidth="1"/>
    <col min="4" max="4" width="11.375" style="45" customWidth="1"/>
    <col min="5" max="5" width="11" style="45" customWidth="1"/>
    <col min="6" max="6" width="10.75" style="45" customWidth="1"/>
    <col min="7" max="7" width="10.875" style="45" customWidth="1"/>
    <col min="8" max="8" width="11.625" style="45" customWidth="1"/>
    <col min="9" max="9" width="12.5" style="45" customWidth="1"/>
    <col min="10" max="10" width="12" style="45" customWidth="1"/>
    <col min="11" max="11" width="1" style="45" customWidth="1"/>
    <col min="12" max="13" width="8.625" style="45" customWidth="1"/>
    <col min="14" max="16384" width="10.625" style="45"/>
  </cols>
  <sheetData>
    <row r="1" spans="2:11" ht="26.25">
      <c r="C1" s="82" t="str">
        <f>Information!A2</f>
        <v>Southeast  TANKLESS BUSINESS PLAN</v>
      </c>
      <c r="D1" s="82"/>
      <c r="E1" s="82"/>
      <c r="F1" s="82"/>
      <c r="G1" s="82"/>
      <c r="H1" s="82"/>
      <c r="I1" s="82"/>
      <c r="J1" s="82"/>
    </row>
    <row r="2" spans="2:11" ht="16.5" customHeight="1">
      <c r="C2" s="44"/>
      <c r="D2" s="44"/>
      <c r="E2" s="44"/>
      <c r="F2" s="44"/>
      <c r="G2" s="44"/>
      <c r="H2" s="44"/>
      <c r="I2" s="44"/>
      <c r="J2" s="44"/>
    </row>
    <row r="3" spans="2:11" ht="6" hidden="1" customHeight="1">
      <c r="B3" s="53"/>
      <c r="C3" s="53"/>
      <c r="D3" s="53"/>
      <c r="E3" s="53"/>
      <c r="F3" s="53"/>
      <c r="G3" s="53"/>
      <c r="H3" s="53"/>
      <c r="I3" s="53"/>
      <c r="J3" s="53"/>
      <c r="K3" s="53"/>
    </row>
    <row r="4" spans="2:11" ht="21.95" hidden="1" customHeight="1">
      <c r="B4" s="53"/>
      <c r="C4" s="88" t="s">
        <v>509</v>
      </c>
      <c r="D4" s="89"/>
      <c r="E4" s="89"/>
      <c r="F4" s="89"/>
      <c r="G4" s="89"/>
      <c r="H4" s="89"/>
      <c r="I4" s="89"/>
      <c r="J4" s="89"/>
      <c r="K4" s="53"/>
    </row>
    <row r="5" spans="2:11" ht="6" hidden="1" customHeight="1">
      <c r="B5" s="53"/>
      <c r="C5" s="53"/>
      <c r="D5" s="53"/>
      <c r="E5" s="53"/>
      <c r="F5" s="53"/>
      <c r="G5" s="53"/>
      <c r="H5" s="53"/>
      <c r="I5" s="53"/>
      <c r="J5" s="53"/>
      <c r="K5" s="53"/>
    </row>
    <row r="6" spans="2:11" ht="15.75" hidden="1" customHeight="1">
      <c r="B6" s="53"/>
      <c r="C6" s="100" t="s">
        <v>474</v>
      </c>
      <c r="D6" s="100" t="s">
        <v>1</v>
      </c>
      <c r="E6" s="100" t="s">
        <v>483</v>
      </c>
      <c r="F6" s="98" t="s">
        <v>463</v>
      </c>
      <c r="G6" s="98" t="s">
        <v>501</v>
      </c>
      <c r="H6" s="98" t="s">
        <v>464</v>
      </c>
      <c r="I6" s="98" t="s">
        <v>502</v>
      </c>
      <c r="J6" s="98" t="s">
        <v>503</v>
      </c>
      <c r="K6" s="53"/>
    </row>
    <row r="7" spans="2:11" ht="14.25" hidden="1" customHeight="1">
      <c r="B7" s="53"/>
      <c r="C7" s="101"/>
      <c r="D7" s="101"/>
      <c r="E7" s="101"/>
      <c r="F7" s="99"/>
      <c r="G7" s="99"/>
      <c r="H7" s="99"/>
      <c r="I7" s="99">
        <v>2010</v>
      </c>
      <c r="J7" s="99"/>
      <c r="K7" s="53"/>
    </row>
    <row r="8" spans="2:11" ht="21.95" hidden="1" customHeight="1">
      <c r="B8" s="53"/>
      <c r="C8" s="2" t="s">
        <v>499</v>
      </c>
      <c r="D8" s="62">
        <f>38760*0.523</f>
        <v>20271.48</v>
      </c>
      <c r="E8" s="62">
        <v>24658</v>
      </c>
      <c r="F8" s="31">
        <f>(E8/D8)-1</f>
        <v>0.21638873925337476</v>
      </c>
      <c r="G8" s="62">
        <v>25292</v>
      </c>
      <c r="H8" s="31">
        <f>(G8/E8)-1</f>
        <v>2.5711736556087272E-2</v>
      </c>
      <c r="I8" s="62">
        <v>23153.221845874781</v>
      </c>
      <c r="J8" s="63">
        <f>IF(ISERROR(SUM(I8-G8)/G8),0,SUM(I8-G8)/G8)</f>
        <v>-8.456342535684086E-2</v>
      </c>
      <c r="K8" s="53"/>
    </row>
    <row r="9" spans="2:11" ht="21.95" hidden="1" customHeight="1">
      <c r="B9" s="53"/>
      <c r="C9" s="2" t="s">
        <v>500</v>
      </c>
      <c r="D9" s="62" t="s">
        <v>475</v>
      </c>
      <c r="E9" s="62">
        <v>1296</v>
      </c>
      <c r="F9" s="62" t="s">
        <v>475</v>
      </c>
      <c r="G9" s="62">
        <v>8652</v>
      </c>
      <c r="H9" s="32">
        <f>(G9/E9)-1</f>
        <v>5.6759259259259256</v>
      </c>
      <c r="I9" s="62">
        <v>13750</v>
      </c>
      <c r="J9" s="63">
        <f>IF(ISERROR(SUM(I9-G9)/G9),0,SUM(I9-G9)/G9)</f>
        <v>0.58922792417938052</v>
      </c>
      <c r="K9" s="53"/>
    </row>
    <row r="10" spans="2:11" ht="20.25" hidden="1" customHeight="1">
      <c r="B10" s="53"/>
      <c r="C10" s="1" t="s">
        <v>446</v>
      </c>
      <c r="D10" s="15">
        <f>SUM(D8:D9)</f>
        <v>20271.48</v>
      </c>
      <c r="E10" s="15">
        <f>SUM(E8:E9)</f>
        <v>25954</v>
      </c>
      <c r="F10" s="75">
        <f>(E10/D10)-1</f>
        <v>0.28032092378060214</v>
      </c>
      <c r="G10" s="15">
        <f>SUM(G8:G9)</f>
        <v>33944</v>
      </c>
      <c r="H10" s="3">
        <f>(G10/E10)-1</f>
        <v>0.30785235416506129</v>
      </c>
      <c r="I10" s="15">
        <f>SUM(I8:I9)</f>
        <v>36903.221845874781</v>
      </c>
      <c r="J10" s="3">
        <f>IF(ISERROR(SUM(I10-G10)/G10),0,SUM(I10-G10)/G10)</f>
        <v>8.7179526451649225E-2</v>
      </c>
      <c r="K10" s="53"/>
    </row>
    <row r="11" spans="2:11" ht="6.75" hidden="1" customHeight="1">
      <c r="B11" s="53"/>
      <c r="C11" s="53"/>
      <c r="D11" s="53"/>
      <c r="E11" s="53"/>
      <c r="F11" s="53"/>
      <c r="G11" s="53"/>
      <c r="H11" s="53"/>
      <c r="I11" s="53"/>
      <c r="J11" s="53"/>
      <c r="K11" s="53"/>
    </row>
    <row r="12" spans="2:11" ht="18" hidden="1" customHeight="1">
      <c r="B12" s="53"/>
      <c r="C12" s="100" t="s">
        <v>474</v>
      </c>
      <c r="D12" s="98" t="s">
        <v>505</v>
      </c>
      <c r="E12" s="98" t="s">
        <v>506</v>
      </c>
      <c r="F12" s="98" t="s">
        <v>473</v>
      </c>
      <c r="G12" s="98" t="s">
        <v>472</v>
      </c>
      <c r="H12" s="98" t="s">
        <v>501</v>
      </c>
      <c r="I12" s="98" t="s">
        <v>507</v>
      </c>
      <c r="J12" s="98" t="s">
        <v>508</v>
      </c>
      <c r="K12" s="53"/>
    </row>
    <row r="13" spans="2:11" ht="18" hidden="1" customHeight="1">
      <c r="B13" s="53"/>
      <c r="C13" s="101"/>
      <c r="D13" s="99"/>
      <c r="E13" s="99"/>
      <c r="F13" s="99"/>
      <c r="G13" s="99"/>
      <c r="H13" s="99"/>
      <c r="I13" s="99"/>
      <c r="J13" s="99"/>
      <c r="K13" s="53"/>
    </row>
    <row r="14" spans="2:11" ht="21.95" hidden="1" customHeight="1">
      <c r="B14" s="53"/>
      <c r="C14" s="2" t="s">
        <v>499</v>
      </c>
      <c r="D14" s="62">
        <v>11373</v>
      </c>
      <c r="E14" s="62">
        <v>16327</v>
      </c>
      <c r="F14" s="33">
        <f>D14-E14</f>
        <v>-4954</v>
      </c>
      <c r="G14" s="32">
        <f>(D14/E14)-1</f>
        <v>-0.30342377656642372</v>
      </c>
      <c r="H14" s="62">
        <f>G8</f>
        <v>25292</v>
      </c>
      <c r="I14" s="62">
        <v>27528</v>
      </c>
      <c r="J14" s="32">
        <f>IF(ISERROR((H14/I14)-1),0,(H14/I14)-1)</f>
        <v>-8.1226387678000611E-2</v>
      </c>
      <c r="K14" s="53"/>
    </row>
    <row r="15" spans="2:11" ht="21.95" hidden="1" customHeight="1">
      <c r="B15" s="53"/>
      <c r="C15" s="2" t="s">
        <v>500</v>
      </c>
      <c r="D15" s="62">
        <v>4111</v>
      </c>
      <c r="E15" s="62">
        <v>3126</v>
      </c>
      <c r="F15" s="34">
        <f>D15-E15</f>
        <v>985</v>
      </c>
      <c r="G15" s="32">
        <f>(D15/E15)-1</f>
        <v>0.31509916826615481</v>
      </c>
      <c r="H15" s="62">
        <f>G9</f>
        <v>8652</v>
      </c>
      <c r="I15" s="62">
        <v>6251</v>
      </c>
      <c r="J15" s="32">
        <f>IF(ISERROR((H15/I15)-1),0,(H15/I15)-1)</f>
        <v>0.38409854423292278</v>
      </c>
      <c r="K15" s="53"/>
    </row>
    <row r="16" spans="2:11" ht="21" hidden="1" customHeight="1">
      <c r="B16" s="53"/>
      <c r="C16" s="1" t="s">
        <v>446</v>
      </c>
      <c r="D16" s="15">
        <f>SUM(D14:D15)</f>
        <v>15484</v>
      </c>
      <c r="E16" s="15">
        <f>SUM(E14:E15)</f>
        <v>19453</v>
      </c>
      <c r="F16" s="15">
        <f>SUM(F14:F15)</f>
        <v>-3969</v>
      </c>
      <c r="G16" s="15"/>
      <c r="H16" s="15">
        <f>SUM(H14:H15)</f>
        <v>33944</v>
      </c>
      <c r="I16" s="15">
        <f>SUM(I14:I15)</f>
        <v>33779</v>
      </c>
      <c r="J16" s="3">
        <f>IF(ISERROR((H16/I16)-1),0,(H16/I16)-1)</f>
        <v>4.8846916723408462E-3</v>
      </c>
      <c r="K16" s="53"/>
    </row>
    <row r="17" spans="2:11" ht="6" hidden="1" customHeight="1">
      <c r="B17" s="53"/>
      <c r="C17" s="53"/>
      <c r="D17" s="53"/>
      <c r="E17" s="53"/>
      <c r="F17" s="53"/>
      <c r="G17" s="53"/>
      <c r="H17" s="53"/>
      <c r="I17" s="53"/>
      <c r="J17" s="53"/>
      <c r="K17" s="53"/>
    </row>
    <row r="18" spans="2:11" ht="24" customHeight="1"/>
    <row r="19" spans="2:11" ht="6" customHeight="1">
      <c r="B19" s="53"/>
      <c r="C19" s="53"/>
      <c r="D19" s="53"/>
      <c r="E19" s="53"/>
      <c r="F19" s="53"/>
      <c r="G19" s="53"/>
      <c r="H19" s="53"/>
      <c r="I19" s="53"/>
      <c r="J19" s="53"/>
      <c r="K19" s="53"/>
    </row>
    <row r="20" spans="2:11" ht="21.95" customHeight="1">
      <c r="B20" s="53"/>
      <c r="C20" s="88" t="str">
        <f>"SALES HISTORY - "&amp;Information!B5</f>
        <v xml:space="preserve">SALES HISTORY - Southeast </v>
      </c>
      <c r="D20" s="89"/>
      <c r="E20" s="89"/>
      <c r="F20" s="89"/>
      <c r="G20" s="89"/>
      <c r="H20" s="89"/>
      <c r="I20" s="89"/>
      <c r="J20" s="89"/>
      <c r="K20" s="53"/>
    </row>
    <row r="21" spans="2:11" ht="6" customHeight="1">
      <c r="B21" s="53"/>
      <c r="C21" s="53"/>
      <c r="D21" s="53"/>
      <c r="E21" s="53"/>
      <c r="F21" s="53"/>
      <c r="G21" s="53"/>
      <c r="H21" s="53"/>
      <c r="I21" s="53"/>
      <c r="J21" s="53"/>
      <c r="K21" s="53"/>
    </row>
    <row r="22" spans="2:11" ht="15.75" customHeight="1">
      <c r="B22" s="53"/>
      <c r="C22" s="100" t="s">
        <v>474</v>
      </c>
      <c r="D22" s="100" t="s">
        <v>1</v>
      </c>
      <c r="E22" s="100" t="s">
        <v>483</v>
      </c>
      <c r="F22" s="98" t="s">
        <v>463</v>
      </c>
      <c r="G22" s="98" t="s">
        <v>501</v>
      </c>
      <c r="H22" s="98" t="s">
        <v>464</v>
      </c>
      <c r="I22" s="98" t="s">
        <v>502</v>
      </c>
      <c r="J22" s="98" t="s">
        <v>503</v>
      </c>
      <c r="K22" s="53"/>
    </row>
    <row r="23" spans="2:11" ht="14.25" customHeight="1">
      <c r="B23" s="53"/>
      <c r="C23" s="101"/>
      <c r="D23" s="101"/>
      <c r="E23" s="101"/>
      <c r="F23" s="99"/>
      <c r="G23" s="99"/>
      <c r="H23" s="99"/>
      <c r="I23" s="99">
        <v>2010</v>
      </c>
      <c r="J23" s="99"/>
      <c r="K23" s="53"/>
    </row>
    <row r="24" spans="2:11" ht="21.95" customHeight="1">
      <c r="B24" s="53"/>
      <c r="C24" s="2" t="s">
        <v>499</v>
      </c>
      <c r="D24" s="77">
        <v>4996</v>
      </c>
      <c r="E24" s="77">
        <v>5914</v>
      </c>
      <c r="F24" s="31">
        <f>(E24/D24)-1</f>
        <v>0.18374699759807855</v>
      </c>
      <c r="G24" s="77">
        <v>5589</v>
      </c>
      <c r="H24" s="31">
        <f>(G24/E24)-1</f>
        <v>-5.495434562056134E-2</v>
      </c>
      <c r="I24" s="62">
        <v>6871</v>
      </c>
      <c r="J24" s="63">
        <f>IF(ISERROR(SUM(I24-G24)/G24),0,SUM(I24-G24)/G24)</f>
        <v>0.22937913759169798</v>
      </c>
      <c r="K24" s="53"/>
    </row>
    <row r="25" spans="2:11" ht="21.95" customHeight="1">
      <c r="B25" s="53"/>
      <c r="C25" s="2" t="s">
        <v>500</v>
      </c>
      <c r="D25" s="77" t="s">
        <v>475</v>
      </c>
      <c r="E25" s="77">
        <v>134</v>
      </c>
      <c r="F25" s="62" t="s">
        <v>475</v>
      </c>
      <c r="G25" s="77">
        <v>1265</v>
      </c>
      <c r="H25" s="32">
        <f>(G25/E25)-1</f>
        <v>8.4402985074626873</v>
      </c>
      <c r="I25" s="62">
        <v>4081</v>
      </c>
      <c r="J25" s="63">
        <f>IF(ISERROR(SUM(I25-G25)/G25),0,SUM(I25-G25)/G25)</f>
        <v>2.2260869565217392</v>
      </c>
      <c r="K25" s="53"/>
    </row>
    <row r="26" spans="2:11" ht="20.25" customHeight="1">
      <c r="B26" s="53"/>
      <c r="C26" s="1" t="s">
        <v>446</v>
      </c>
      <c r="D26" s="15">
        <f>SUM(D24:D25)</f>
        <v>4996</v>
      </c>
      <c r="E26" s="15">
        <f>SUM(E24:E25)</f>
        <v>6048</v>
      </c>
      <c r="F26" s="75">
        <f>(E26/D26)-1</f>
        <v>0.21056845476381114</v>
      </c>
      <c r="G26" s="15">
        <f>SUM(G24:G25)</f>
        <v>6854</v>
      </c>
      <c r="H26" s="3">
        <f>(G26/E26)-1</f>
        <v>0.13326719576719581</v>
      </c>
      <c r="I26" s="15">
        <f>SUM(I24:I25)</f>
        <v>10952</v>
      </c>
      <c r="J26" s="3">
        <f>IF(ISERROR(SUM(I26-G26)/G26),0,SUM(I26-G26)/G26)</f>
        <v>0.59789903705865188</v>
      </c>
      <c r="K26" s="53"/>
    </row>
    <row r="27" spans="2:11" ht="6.75" customHeight="1">
      <c r="B27" s="53"/>
      <c r="C27" s="53"/>
      <c r="D27" s="53"/>
      <c r="E27" s="53"/>
      <c r="F27" s="53"/>
      <c r="G27" s="53"/>
      <c r="H27" s="53"/>
      <c r="I27" s="53"/>
      <c r="J27" s="53"/>
      <c r="K27" s="53"/>
    </row>
    <row r="28" spans="2:11" ht="18" customHeight="1">
      <c r="B28" s="53"/>
      <c r="C28" s="100" t="s">
        <v>474</v>
      </c>
      <c r="D28" s="98" t="s">
        <v>505</v>
      </c>
      <c r="E28" s="98" t="s">
        <v>506</v>
      </c>
      <c r="F28" s="98" t="s">
        <v>473</v>
      </c>
      <c r="G28" s="98" t="s">
        <v>472</v>
      </c>
      <c r="H28" s="98" t="s">
        <v>501</v>
      </c>
      <c r="I28" s="98" t="s">
        <v>507</v>
      </c>
      <c r="J28" s="98" t="s">
        <v>508</v>
      </c>
      <c r="K28" s="53"/>
    </row>
    <row r="29" spans="2:11" ht="18" customHeight="1">
      <c r="B29" s="53"/>
      <c r="C29" s="101"/>
      <c r="D29" s="99"/>
      <c r="E29" s="99"/>
      <c r="F29" s="99"/>
      <c r="G29" s="99"/>
      <c r="H29" s="99"/>
      <c r="I29" s="99"/>
      <c r="J29" s="99"/>
      <c r="K29" s="53"/>
    </row>
    <row r="30" spans="2:11" ht="21.95" customHeight="1">
      <c r="B30" s="53"/>
      <c r="C30" s="2" t="s">
        <v>499</v>
      </c>
      <c r="D30" s="77">
        <v>3260</v>
      </c>
      <c r="E30" s="77">
        <v>3856</v>
      </c>
      <c r="F30" s="33">
        <f>D30-E30</f>
        <v>-596</v>
      </c>
      <c r="G30" s="32">
        <f>(D30/E30)-1</f>
        <v>-0.1545643153526971</v>
      </c>
      <c r="H30" s="62">
        <f>G24</f>
        <v>5589</v>
      </c>
      <c r="I30" s="77">
        <v>8408</v>
      </c>
      <c r="J30" s="32">
        <f>IF(ISERROR((H30/I30)-1),0,(H30/I30)-1)</f>
        <v>-0.33527592768791625</v>
      </c>
      <c r="K30" s="53"/>
    </row>
    <row r="31" spans="2:11" ht="21.95" customHeight="1">
      <c r="B31" s="53"/>
      <c r="C31" s="2" t="s">
        <v>500</v>
      </c>
      <c r="D31" s="77">
        <v>738</v>
      </c>
      <c r="E31" s="77">
        <v>873</v>
      </c>
      <c r="F31" s="34">
        <f>D31-E31</f>
        <v>-135</v>
      </c>
      <c r="G31" s="32">
        <f>(D31/E31)-1</f>
        <v>-0.15463917525773196</v>
      </c>
      <c r="H31" s="62">
        <f>G25</f>
        <v>1265</v>
      </c>
      <c r="I31" s="77">
        <v>1903</v>
      </c>
      <c r="J31" s="32">
        <f>IF(ISERROR((H31/I31)-1),0,(H31/I31)-1)</f>
        <v>-0.33526011560693647</v>
      </c>
      <c r="K31" s="53"/>
    </row>
    <row r="32" spans="2:11" ht="21" customHeight="1">
      <c r="B32" s="53"/>
      <c r="C32" s="1" t="s">
        <v>446</v>
      </c>
      <c r="D32" s="15">
        <f>SUM(D30:D31)</f>
        <v>3998</v>
      </c>
      <c r="E32" s="15">
        <f>SUM(E30:E31)</f>
        <v>4729</v>
      </c>
      <c r="F32" s="15">
        <f>SUM(F30:F31)</f>
        <v>-731</v>
      </c>
      <c r="G32" s="15"/>
      <c r="H32" s="15">
        <f>SUM(H30:H31)</f>
        <v>6854</v>
      </c>
      <c r="I32" s="15">
        <f>SUM(I30:I31)</f>
        <v>10311</v>
      </c>
      <c r="J32" s="3">
        <f>IF(ISERROR((H32/I32)-1),0,(H32/I32)-1)</f>
        <v>-0.33527300940742899</v>
      </c>
      <c r="K32" s="53"/>
    </row>
    <row r="33" spans="2:11" ht="6" customHeight="1">
      <c r="B33" s="53"/>
      <c r="C33" s="53"/>
      <c r="D33" s="53"/>
      <c r="E33" s="53"/>
      <c r="F33" s="53"/>
      <c r="G33" s="53"/>
      <c r="H33" s="53"/>
      <c r="I33" s="53"/>
      <c r="J33" s="53"/>
      <c r="K33" s="53"/>
    </row>
    <row r="34" spans="2:11" s="76" customFormat="1" ht="21" customHeight="1"/>
    <row r="35" spans="2:11" ht="6" customHeight="1">
      <c r="B35" s="53"/>
      <c r="C35" s="53"/>
      <c r="D35" s="53"/>
      <c r="E35" s="53"/>
      <c r="F35" s="53"/>
      <c r="G35" s="53"/>
      <c r="H35" s="53"/>
      <c r="I35" s="53"/>
      <c r="J35" s="53"/>
      <c r="K35" s="53"/>
    </row>
    <row r="36" spans="2:11" ht="21.95" customHeight="1">
      <c r="B36" s="53"/>
      <c r="C36" s="88" t="str">
        <f>"SALES HISTORY - "&amp;Information!B8</f>
        <v>SALES HISTORY - (G06) Spirit Group</v>
      </c>
      <c r="D36" s="89"/>
      <c r="E36" s="89"/>
      <c r="F36" s="89"/>
      <c r="G36" s="89"/>
      <c r="H36" s="89"/>
      <c r="I36" s="89"/>
      <c r="J36" s="89"/>
      <c r="K36" s="53"/>
    </row>
    <row r="37" spans="2:11" ht="6" customHeight="1">
      <c r="B37" s="53"/>
      <c r="C37" s="53"/>
      <c r="D37" s="53"/>
      <c r="E37" s="53"/>
      <c r="F37" s="53"/>
      <c r="G37" s="53"/>
      <c r="H37" s="53"/>
      <c r="I37" s="53"/>
      <c r="J37" s="53"/>
      <c r="K37" s="53"/>
    </row>
    <row r="38" spans="2:11" ht="12.75" customHeight="1">
      <c r="B38" s="53"/>
      <c r="C38" s="91" t="s">
        <v>474</v>
      </c>
      <c r="D38" s="98" t="s">
        <v>1</v>
      </c>
      <c r="E38" s="98" t="s">
        <v>483</v>
      </c>
      <c r="F38" s="98" t="s">
        <v>463</v>
      </c>
      <c r="G38" s="98" t="s">
        <v>501</v>
      </c>
      <c r="H38" s="98" t="s">
        <v>464</v>
      </c>
      <c r="I38" s="98" t="s">
        <v>502</v>
      </c>
      <c r="J38" s="98" t="s">
        <v>504</v>
      </c>
      <c r="K38" s="53"/>
    </row>
    <row r="39" spans="2:11" ht="13.5" thickBot="1">
      <c r="B39" s="53"/>
      <c r="C39" s="92"/>
      <c r="D39" s="99"/>
      <c r="E39" s="99"/>
      <c r="F39" s="99"/>
      <c r="G39" s="99"/>
      <c r="H39" s="99"/>
      <c r="I39" s="102">
        <v>2010</v>
      </c>
      <c r="J39" s="99"/>
      <c r="K39" s="53"/>
    </row>
    <row r="40" spans="2:11" ht="21.95" customHeight="1" thickBot="1">
      <c r="B40" s="53"/>
      <c r="C40" s="2" t="s">
        <v>499</v>
      </c>
      <c r="D40" s="77">
        <v>1410</v>
      </c>
      <c r="E40" s="77">
        <f>'Sales Projections'!C7</f>
        <v>1707</v>
      </c>
      <c r="F40" s="31">
        <f>(E40/D40)-1</f>
        <v>0.21063829787234045</v>
      </c>
      <c r="G40" s="62">
        <f>'Sales Projections'!G7</f>
        <v>1692</v>
      </c>
      <c r="H40" s="31">
        <f>(G40/E40)-1</f>
        <v>-8.7873462214411724E-3</v>
      </c>
      <c r="I40" s="56">
        <f>'Sales Projections'!H7</f>
        <v>2115</v>
      </c>
      <c r="J40" s="64">
        <f>IF(ISERROR(SUM(I40-G40)/G40),0,SUM(I40-G40)/G40)</f>
        <v>0.25</v>
      </c>
      <c r="K40" s="53"/>
    </row>
    <row r="41" spans="2:11" ht="21.95" customHeight="1" thickBot="1">
      <c r="B41" s="53"/>
      <c r="C41" s="2" t="s">
        <v>500</v>
      </c>
      <c r="D41" s="77" t="s">
        <v>475</v>
      </c>
      <c r="E41" s="77">
        <f>'Sales Projections'!C8</f>
        <v>27</v>
      </c>
      <c r="F41" s="62" t="s">
        <v>475</v>
      </c>
      <c r="G41" s="73">
        <v>214</v>
      </c>
      <c r="H41" s="74">
        <f>(G41/E41)-1</f>
        <v>6.9259259259259256</v>
      </c>
      <c r="I41" s="56">
        <f>'Sales Projections'!H8</f>
        <v>2382</v>
      </c>
      <c r="J41" s="64">
        <f>IF(ISERROR(SUM(I41-G41)/G41),0,SUM(I41-G41)/G41)</f>
        <v>10.130841121495328</v>
      </c>
      <c r="K41" s="53"/>
    </row>
    <row r="42" spans="2:11" ht="16.5" customHeight="1">
      <c r="B42" s="53"/>
      <c r="C42" s="1" t="s">
        <v>446</v>
      </c>
      <c r="D42" s="15">
        <f>SUM(D40:D41)</f>
        <v>1410</v>
      </c>
      <c r="E42" s="15">
        <f>SUM(E40:E41)</f>
        <v>1734</v>
      </c>
      <c r="F42" s="15"/>
      <c r="G42" s="15">
        <f>SUM(G40:G41)</f>
        <v>1906</v>
      </c>
      <c r="H42" s="15"/>
      <c r="I42" s="54">
        <f>SUM(I40:I41)</f>
        <v>4497</v>
      </c>
      <c r="J42" s="3">
        <f>IF(ISERROR(SUM(I42-G42)/G42),0,SUM(I42-G42)/G42)</f>
        <v>1.3593913955928647</v>
      </c>
      <c r="K42" s="53"/>
    </row>
    <row r="43" spans="2:11" ht="6.75" customHeight="1">
      <c r="B43" s="53"/>
      <c r="C43" s="53"/>
      <c r="D43" s="53"/>
      <c r="E43" s="53"/>
      <c r="F43" s="53"/>
      <c r="G43" s="53"/>
      <c r="H43" s="53"/>
      <c r="I43" s="53"/>
      <c r="J43" s="53"/>
      <c r="K43" s="53"/>
    </row>
    <row r="44" spans="2:11" ht="21" customHeight="1">
      <c r="B44" s="53"/>
      <c r="C44" s="91" t="s">
        <v>474</v>
      </c>
      <c r="D44" s="98" t="s">
        <v>505</v>
      </c>
      <c r="E44" s="98" t="s">
        <v>506</v>
      </c>
      <c r="F44" s="98" t="s">
        <v>473</v>
      </c>
      <c r="G44" s="98" t="s">
        <v>472</v>
      </c>
      <c r="H44" s="98" t="s">
        <v>501</v>
      </c>
      <c r="I44" s="98" t="s">
        <v>507</v>
      </c>
      <c r="J44" s="98" t="s">
        <v>508</v>
      </c>
      <c r="K44" s="53"/>
    </row>
    <row r="45" spans="2:11" ht="18" customHeight="1">
      <c r="B45" s="53"/>
      <c r="C45" s="92"/>
      <c r="D45" s="99"/>
      <c r="E45" s="99"/>
      <c r="F45" s="99"/>
      <c r="G45" s="99"/>
      <c r="H45" s="99"/>
      <c r="I45" s="99"/>
      <c r="J45" s="99"/>
      <c r="K45" s="53"/>
    </row>
    <row r="46" spans="2:11" ht="21.95" customHeight="1">
      <c r="B46" s="53"/>
      <c r="C46" s="2" t="s">
        <v>499</v>
      </c>
      <c r="D46" s="62">
        <f>'Sales Projections'!E7</f>
        <v>987</v>
      </c>
      <c r="E46" s="77">
        <v>1096</v>
      </c>
      <c r="F46" s="34">
        <f>D46-E46</f>
        <v>-109</v>
      </c>
      <c r="G46" s="31">
        <f>(D46/E46)-1</f>
        <v>-9.9452554744525523E-2</v>
      </c>
      <c r="H46" s="62">
        <f>G40</f>
        <v>1692</v>
      </c>
      <c r="I46" s="77">
        <v>2757</v>
      </c>
      <c r="J46" s="32">
        <f>(H46/I46)-1</f>
        <v>-0.38628944504896623</v>
      </c>
      <c r="K46" s="53"/>
    </row>
    <row r="47" spans="2:11" ht="21.95" customHeight="1">
      <c r="B47" s="53"/>
      <c r="C47" s="2" t="s">
        <v>500</v>
      </c>
      <c r="D47" s="62">
        <f>'Sales Projections'!E8</f>
        <v>125</v>
      </c>
      <c r="E47" s="77">
        <v>139</v>
      </c>
      <c r="F47" s="34">
        <f>D47-E47</f>
        <v>-14</v>
      </c>
      <c r="G47" s="32">
        <f>(D47/E47)-1</f>
        <v>-0.10071942446043169</v>
      </c>
      <c r="H47" s="62">
        <f>G41</f>
        <v>214</v>
      </c>
      <c r="I47" s="77">
        <v>349</v>
      </c>
      <c r="J47" s="32">
        <f>(H47/I47)-1</f>
        <v>-0.38681948424068768</v>
      </c>
      <c r="K47" s="53"/>
    </row>
    <row r="48" spans="2:11" ht="18" customHeight="1">
      <c r="B48" s="53"/>
      <c r="C48" s="1" t="s">
        <v>446</v>
      </c>
      <c r="D48" s="15">
        <f>SUM(D46:D47)</f>
        <v>1112</v>
      </c>
      <c r="E48" s="15">
        <f>SUM(E46:E47)</f>
        <v>1235</v>
      </c>
      <c r="F48" s="15">
        <f>SUM(F46:F47)</f>
        <v>-123</v>
      </c>
      <c r="G48" s="15"/>
      <c r="H48" s="15">
        <f>SUM(H46:H47)</f>
        <v>1906</v>
      </c>
      <c r="I48" s="15">
        <f>SUM(I46:I47)</f>
        <v>3106</v>
      </c>
      <c r="J48" s="3">
        <f>(H48/I48)-1</f>
        <v>-0.38634900193174504</v>
      </c>
      <c r="K48" s="53"/>
    </row>
    <row r="49" spans="2:11" ht="6" customHeight="1">
      <c r="B49" s="53"/>
      <c r="C49" s="53"/>
      <c r="D49" s="53"/>
      <c r="E49" s="53"/>
      <c r="F49" s="53"/>
      <c r="G49" s="53"/>
      <c r="H49" s="53"/>
      <c r="I49" s="53"/>
      <c r="J49" s="53"/>
      <c r="K49" s="53"/>
    </row>
    <row r="50" spans="2:11" ht="21.75" customHeight="1"/>
    <row r="51" spans="2:11" ht="6" hidden="1" customHeight="1">
      <c r="B51" s="53"/>
      <c r="C51" s="53"/>
      <c r="D51" s="53"/>
      <c r="E51" s="53"/>
      <c r="F51" s="53"/>
      <c r="G51" s="53"/>
      <c r="H51" s="53"/>
      <c r="I51" s="53"/>
      <c r="J51" s="53"/>
      <c r="K51" s="53"/>
    </row>
    <row r="52" spans="2:11" ht="21.95" hidden="1" customHeight="1">
      <c r="B52" s="53"/>
      <c r="C52" s="88" t="s">
        <v>482</v>
      </c>
      <c r="D52" s="89"/>
      <c r="E52" s="89"/>
      <c r="F52" s="89"/>
      <c r="G52" s="89"/>
      <c r="H52" s="89"/>
      <c r="I52" s="89"/>
      <c r="J52" s="89"/>
      <c r="K52" s="53"/>
    </row>
    <row r="53" spans="2:11" ht="6" hidden="1" customHeight="1">
      <c r="B53" s="53"/>
      <c r="C53" s="53"/>
      <c r="D53" s="53"/>
      <c r="E53" s="53"/>
      <c r="F53" s="53"/>
      <c r="G53" s="53"/>
      <c r="H53" s="53"/>
      <c r="I53" s="53"/>
      <c r="J53" s="53"/>
      <c r="K53" s="53"/>
    </row>
    <row r="54" spans="2:11" ht="16.5" hidden="1" customHeight="1">
      <c r="B54" s="53"/>
      <c r="C54" s="100" t="s">
        <v>474</v>
      </c>
      <c r="D54" s="98" t="s">
        <v>465</v>
      </c>
      <c r="E54" s="98" t="s">
        <v>466</v>
      </c>
      <c r="F54" s="98" t="s">
        <v>467</v>
      </c>
      <c r="G54" s="98" t="s">
        <v>468</v>
      </c>
      <c r="H54" s="98" t="s">
        <v>469</v>
      </c>
      <c r="I54" s="98" t="s">
        <v>470</v>
      </c>
      <c r="J54" s="98" t="s">
        <v>471</v>
      </c>
      <c r="K54" s="53"/>
    </row>
    <row r="55" spans="2:11" ht="23.25" hidden="1" customHeight="1">
      <c r="B55" s="53"/>
      <c r="C55" s="101"/>
      <c r="D55" s="99"/>
      <c r="E55" s="99"/>
      <c r="F55" s="99"/>
      <c r="G55" s="99"/>
      <c r="H55" s="99"/>
      <c r="I55" s="99"/>
      <c r="J55" s="99"/>
      <c r="K55" s="53"/>
    </row>
    <row r="56" spans="2:11" ht="21.95" hidden="1" customHeight="1">
      <c r="B56" s="53"/>
      <c r="C56" s="2" t="s">
        <v>481</v>
      </c>
      <c r="D56" s="65">
        <v>2008</v>
      </c>
      <c r="E56" s="62">
        <v>337917</v>
      </c>
      <c r="F56" s="62">
        <v>307917</v>
      </c>
      <c r="G56" s="62">
        <v>30000</v>
      </c>
      <c r="H56" s="66">
        <f t="shared" ref="H56:H61" si="0">G56/E56</f>
        <v>8.8779197258498393E-2</v>
      </c>
      <c r="I56" s="63" t="s">
        <v>475</v>
      </c>
      <c r="J56" s="63" t="s">
        <v>475</v>
      </c>
      <c r="K56" s="53"/>
    </row>
    <row r="57" spans="2:11" ht="21.95" hidden="1" customHeight="1">
      <c r="B57" s="53"/>
      <c r="C57" s="2" t="s">
        <v>481</v>
      </c>
      <c r="D57" s="65">
        <v>2009</v>
      </c>
      <c r="E57" s="62">
        <v>311396</v>
      </c>
      <c r="F57" s="62">
        <v>251396</v>
      </c>
      <c r="G57" s="62">
        <v>60000</v>
      </c>
      <c r="H57" s="66">
        <f t="shared" si="0"/>
        <v>0.19268070238538709</v>
      </c>
      <c r="I57" s="66">
        <f>1-(E56/E57)</f>
        <v>-8.5168081799380957E-2</v>
      </c>
      <c r="J57" s="66">
        <f>G57/G57</f>
        <v>1</v>
      </c>
      <c r="K57" s="53"/>
    </row>
    <row r="58" spans="2:11" ht="21.95" hidden="1" customHeight="1">
      <c r="B58" s="53"/>
      <c r="C58" s="2" t="s">
        <v>481</v>
      </c>
      <c r="D58" s="65">
        <v>2010</v>
      </c>
      <c r="E58" s="62">
        <v>316100</v>
      </c>
      <c r="F58" s="62">
        <v>236100</v>
      </c>
      <c r="G58" s="62">
        <v>80000</v>
      </c>
      <c r="H58" s="66">
        <f t="shared" si="0"/>
        <v>0.25308446694084152</v>
      </c>
      <c r="I58" s="66">
        <f>1-(E57/E58)</f>
        <v>1.4881366656121497E-2</v>
      </c>
      <c r="J58" s="66">
        <f>(G58/G57)-1</f>
        <v>0.33333333333333326</v>
      </c>
      <c r="K58" s="53"/>
    </row>
    <row r="59" spans="2:11" ht="21.95" hidden="1" customHeight="1">
      <c r="B59" s="53"/>
      <c r="C59" s="2" t="s">
        <v>481</v>
      </c>
      <c r="D59" s="65">
        <v>2011</v>
      </c>
      <c r="E59" s="62">
        <v>326850</v>
      </c>
      <c r="F59" s="62">
        <v>220450</v>
      </c>
      <c r="G59" s="62">
        <v>106400</v>
      </c>
      <c r="H59" s="66">
        <f t="shared" si="0"/>
        <v>0.32553158941410432</v>
      </c>
      <c r="I59" s="66">
        <f>1-(E58/E59)</f>
        <v>3.2889704757534055E-2</v>
      </c>
      <c r="J59" s="66">
        <f>(G59/G58)-1</f>
        <v>0.33000000000000007</v>
      </c>
      <c r="K59" s="53"/>
    </row>
    <row r="60" spans="2:11" ht="21.95" hidden="1" customHeight="1">
      <c r="B60" s="53"/>
      <c r="C60" s="2" t="s">
        <v>481</v>
      </c>
      <c r="D60" s="65">
        <v>2012</v>
      </c>
      <c r="E60" s="62">
        <v>343200</v>
      </c>
      <c r="F60" s="62">
        <v>210200</v>
      </c>
      <c r="G60" s="62">
        <v>133000</v>
      </c>
      <c r="H60" s="66">
        <f t="shared" si="0"/>
        <v>0.38752913752913754</v>
      </c>
      <c r="I60" s="66">
        <f>1-(E59/E60)</f>
        <v>4.7639860139860102E-2</v>
      </c>
      <c r="J60" s="66">
        <f>(G60/G59)-1</f>
        <v>0.25</v>
      </c>
      <c r="K60" s="53"/>
    </row>
    <row r="61" spans="2:11" ht="21.95" hidden="1" customHeight="1">
      <c r="B61" s="53"/>
      <c r="C61" s="2" t="s">
        <v>481</v>
      </c>
      <c r="D61" s="65">
        <v>2013</v>
      </c>
      <c r="E61" s="62">
        <v>375804</v>
      </c>
      <c r="F61" s="62">
        <v>216204</v>
      </c>
      <c r="G61" s="62">
        <v>159600</v>
      </c>
      <c r="H61" s="66">
        <f t="shared" si="0"/>
        <v>0.42468946578535621</v>
      </c>
      <c r="I61" s="66">
        <f>1-(E60/E61)</f>
        <v>8.6757990867579959E-2</v>
      </c>
      <c r="J61" s="66">
        <f>(G61/G60)-1</f>
        <v>0.19999999999999996</v>
      </c>
      <c r="K61" s="53"/>
    </row>
    <row r="62" spans="2:11" ht="21.95" hidden="1" customHeight="1">
      <c r="B62" s="53"/>
      <c r="C62" s="1"/>
      <c r="D62" s="15"/>
      <c r="E62" s="15"/>
      <c r="F62" s="15"/>
      <c r="G62" s="15"/>
      <c r="H62" s="15"/>
      <c r="I62" s="15"/>
      <c r="J62" s="3"/>
      <c r="K62" s="53"/>
    </row>
    <row r="63" spans="2:11" ht="6" hidden="1" customHeight="1">
      <c r="B63" s="53"/>
      <c r="C63" s="53"/>
      <c r="D63" s="53"/>
      <c r="E63" s="53"/>
      <c r="F63" s="53"/>
      <c r="G63" s="53"/>
      <c r="H63" s="53"/>
      <c r="I63" s="53"/>
      <c r="J63" s="53"/>
      <c r="K63" s="53"/>
    </row>
  </sheetData>
  <sheetProtection password="C504" sheet="1" objects="1" scenarios="1" selectLockedCells="1"/>
  <mergeCells count="61">
    <mergeCell ref="I44:I45"/>
    <mergeCell ref="C52:J52"/>
    <mergeCell ref="I54:I55"/>
    <mergeCell ref="G54:G55"/>
    <mergeCell ref="J54:J55"/>
    <mergeCell ref="E54:E55"/>
    <mergeCell ref="J44:J45"/>
    <mergeCell ref="F44:F45"/>
    <mergeCell ref="C44:C45"/>
    <mergeCell ref="E44:E45"/>
    <mergeCell ref="G44:G45"/>
    <mergeCell ref="H44:H45"/>
    <mergeCell ref="D44:D45"/>
    <mergeCell ref="C54:C55"/>
    <mergeCell ref="F54:F55"/>
    <mergeCell ref="D54:D55"/>
    <mergeCell ref="H54:H55"/>
    <mergeCell ref="J38:J39"/>
    <mergeCell ref="H28:H29"/>
    <mergeCell ref="C36:J36"/>
    <mergeCell ref="G28:G29"/>
    <mergeCell ref="D38:D39"/>
    <mergeCell ref="E28:E29"/>
    <mergeCell ref="I38:I39"/>
    <mergeCell ref="C38:C39"/>
    <mergeCell ref="E38:E39"/>
    <mergeCell ref="G38:G39"/>
    <mergeCell ref="D28:D29"/>
    <mergeCell ref="C28:C29"/>
    <mergeCell ref="H38:H39"/>
    <mergeCell ref="F28:F29"/>
    <mergeCell ref="F38:F39"/>
    <mergeCell ref="J28:J29"/>
    <mergeCell ref="I28:I29"/>
    <mergeCell ref="J22:J23"/>
    <mergeCell ref="C1:J1"/>
    <mergeCell ref="H12:H13"/>
    <mergeCell ref="I12:I13"/>
    <mergeCell ref="J12:J13"/>
    <mergeCell ref="F12:F13"/>
    <mergeCell ref="C12:C13"/>
    <mergeCell ref="G12:G13"/>
    <mergeCell ref="E12:E13"/>
    <mergeCell ref="D12:D13"/>
    <mergeCell ref="C22:C23"/>
    <mergeCell ref="D22:D23"/>
    <mergeCell ref="J6:J7"/>
    <mergeCell ref="I6:I7"/>
    <mergeCell ref="F6:F7"/>
    <mergeCell ref="G6:G7"/>
    <mergeCell ref="H6:H7"/>
    <mergeCell ref="C4:J4"/>
    <mergeCell ref="E6:E7"/>
    <mergeCell ref="D6:D7"/>
    <mergeCell ref="C6:C7"/>
    <mergeCell ref="G22:G23"/>
    <mergeCell ref="I22:I23"/>
    <mergeCell ref="H22:H23"/>
    <mergeCell ref="C20:J20"/>
    <mergeCell ref="E22:E23"/>
    <mergeCell ref="F22:F23"/>
  </mergeCells>
  <phoneticPr fontId="2" type="noConversion"/>
  <conditionalFormatting sqref="I8:I9 D8:E9 G8:G9 G40:G41 D14:E15 D46:E47 H46:I47 H14:I15 D56:G61 D40:E41">
    <cfRule type="cellIs" dxfId="36" priority="14" stopIfTrue="1" operator="lessThan">
      <formula>1</formula>
    </cfRule>
  </conditionalFormatting>
  <conditionalFormatting sqref="F9">
    <cfRule type="cellIs" dxfId="35" priority="4" stopIfTrue="1" operator="lessThan">
      <formula>1</formula>
    </cfRule>
  </conditionalFormatting>
  <conditionalFormatting sqref="F41">
    <cfRule type="cellIs" dxfId="34" priority="3" stopIfTrue="1" operator="lessThan">
      <formula>1</formula>
    </cfRule>
  </conditionalFormatting>
  <conditionalFormatting sqref="I24:I25 D24:E25 G24:G25 D30:E31 H30:I31">
    <cfRule type="cellIs" dxfId="33" priority="2" stopIfTrue="1" operator="lessThan">
      <formula>1</formula>
    </cfRule>
  </conditionalFormatting>
  <conditionalFormatting sqref="F25">
    <cfRule type="cellIs" dxfId="32" priority="1" stopIfTrue="1" operator="lessThan">
      <formula>1</formula>
    </cfRule>
  </conditionalFormatting>
  <pageMargins left="0.65" right="0.32" top="1.26" bottom="0.47" header="0.36" footer="0.17"/>
  <pageSetup scale="60" orientation="portrait" r:id="rId1"/>
  <headerFooter>
    <oddHeader>&amp;L&amp;G&amp;RPrinted On &amp;D</oddHeader>
    <oddFooter>&amp;LCONFIDENTIAL&amp;R&amp;A –– &amp;F</oddFooter>
  </headerFooter>
  <rowBreaks count="1" manualBreakCount="1">
    <brk id="50" max="16383" man="1"/>
  </rowBreaks>
  <ignoredErrors>
    <ignoredError sqref="H14 H46 C1" unlockedFormula="1"/>
    <ignoredError sqref="I10" formulaRange="1"/>
    <ignoredError sqref="H10 F10 F26:G26" formula="1"/>
    <ignoredError sqref="G15 H24:H25 G30:G31 H41 G47 J47" evalError="1"/>
    <ignoredError sqref="H26" evalError="1" formula="1"/>
    <ignoredError sqref="I26" formula="1" formulaRange="1"/>
  </ignoredErrors>
  <legacyDrawingHF r:id="rId2"/>
</worksheet>
</file>

<file path=xl/worksheets/sheet4.xml><?xml version="1.0" encoding="utf-8"?>
<worksheet xmlns="http://schemas.openxmlformats.org/spreadsheetml/2006/main" xmlns:r="http://schemas.openxmlformats.org/officeDocument/2006/relationships">
  <sheetPr codeName="Sheet5" enableFormatConditionsCalculation="0"/>
  <dimension ref="A1:I255"/>
  <sheetViews>
    <sheetView zoomScale="75" zoomScaleNormal="75" zoomScalePageLayoutView="50" workbookViewId="0">
      <pane ySplit="4" topLeftCell="A62" activePane="bottomLeft" state="frozen"/>
      <selection pane="bottomLeft" activeCell="B135" sqref="B135:B139"/>
    </sheetView>
  </sheetViews>
  <sheetFormatPr defaultColWidth="10.625" defaultRowHeight="36.950000000000003" customHeight="1"/>
  <cols>
    <col min="1" max="1" width="7.375" style="20" customWidth="1"/>
    <col min="2" max="2" width="24.75" style="20" customWidth="1"/>
    <col min="3" max="3" width="13.625" style="20" bestFit="1" customWidth="1"/>
    <col min="4" max="4" width="24.5" style="20" customWidth="1"/>
    <col min="5" max="5" width="12.375" style="20" customWidth="1"/>
    <col min="6" max="6" width="2.125" style="20" customWidth="1"/>
    <col min="7" max="7" width="55.875" style="20" customWidth="1"/>
    <col min="8" max="8" width="10" style="20" customWidth="1"/>
    <col min="9" max="9" width="56.25" style="20" customWidth="1"/>
    <col min="10" max="16384" width="10.625" style="20"/>
  </cols>
  <sheetData>
    <row r="1" spans="1:9" s="45" customFormat="1" ht="33" customHeight="1">
      <c r="A1" s="82" t="str">
        <f>Information!A2</f>
        <v>Southeast  TANKLESS BUSINESS PLAN</v>
      </c>
      <c r="B1" s="82"/>
      <c r="C1" s="82"/>
      <c r="D1" s="82"/>
      <c r="E1" s="82"/>
      <c r="F1" s="82"/>
      <c r="G1" s="82"/>
      <c r="H1" s="82"/>
      <c r="I1" s="82"/>
    </row>
    <row r="2" spans="1:9" s="45" customFormat="1" ht="33" customHeight="1">
      <c r="A2" s="44"/>
      <c r="B2" s="44"/>
      <c r="C2" s="44"/>
      <c r="D2" s="44"/>
      <c r="E2" s="44"/>
      <c r="F2" s="44"/>
      <c r="G2" s="44"/>
      <c r="H2" s="44"/>
      <c r="I2" s="44"/>
    </row>
    <row r="3" spans="1:9" s="45" customFormat="1" ht="27" customHeight="1" thickBot="1">
      <c r="A3" s="121" t="str">
        <f>"C O N T R A C T O R   T A R G E T S  -  "&amp;Information!B8</f>
        <v>C O N T R A C T O R   T A R G E T S  -  (G06) Spirit Group</v>
      </c>
      <c r="B3" s="122"/>
      <c r="C3" s="122"/>
      <c r="D3" s="122"/>
      <c r="E3" s="122"/>
      <c r="F3" s="122"/>
      <c r="G3" s="122"/>
      <c r="H3" s="122"/>
      <c r="I3" s="122"/>
    </row>
    <row r="4" spans="1:9" s="18" customFormat="1" ht="63" customHeight="1" thickBot="1">
      <c r="A4" s="125" t="s">
        <v>447</v>
      </c>
      <c r="B4" s="126"/>
      <c r="C4" s="22" t="s">
        <v>510</v>
      </c>
      <c r="D4" s="23" t="s">
        <v>448</v>
      </c>
      <c r="E4" s="22" t="s">
        <v>494</v>
      </c>
      <c r="F4" s="125" t="s">
        <v>449</v>
      </c>
      <c r="G4" s="126"/>
      <c r="H4" s="21" t="s">
        <v>450</v>
      </c>
      <c r="I4" s="23" t="s">
        <v>451</v>
      </c>
    </row>
    <row r="5" spans="1:9" ht="15" customHeight="1" thickBot="1">
      <c r="A5" s="118">
        <v>1</v>
      </c>
      <c r="B5" s="123" t="s">
        <v>519</v>
      </c>
      <c r="C5" s="127">
        <v>40</v>
      </c>
      <c r="D5" s="127" t="s">
        <v>517</v>
      </c>
      <c r="E5" s="116">
        <v>10</v>
      </c>
      <c r="F5" s="67">
        <v>1</v>
      </c>
      <c r="G5" s="25" t="s">
        <v>680</v>
      </c>
      <c r="H5" s="28"/>
      <c r="I5" s="107" t="s">
        <v>681</v>
      </c>
    </row>
    <row r="6" spans="1:9" ht="15.75" thickBot="1">
      <c r="A6" s="119"/>
      <c r="B6" s="123"/>
      <c r="C6" s="127"/>
      <c r="D6" s="127"/>
      <c r="E6" s="116"/>
      <c r="F6" s="68">
        <v>2</v>
      </c>
      <c r="G6" s="26" t="s">
        <v>642</v>
      </c>
      <c r="H6" s="29"/>
      <c r="I6" s="108"/>
    </row>
    <row r="7" spans="1:9" ht="15.75" thickBot="1">
      <c r="A7" s="119"/>
      <c r="B7" s="123"/>
      <c r="C7" s="127"/>
      <c r="D7" s="127"/>
      <c r="E7" s="116"/>
      <c r="F7" s="68">
        <v>3</v>
      </c>
      <c r="G7" s="26"/>
      <c r="H7" s="29"/>
      <c r="I7" s="108"/>
    </row>
    <row r="8" spans="1:9" ht="15.75" thickBot="1">
      <c r="A8" s="119"/>
      <c r="B8" s="123"/>
      <c r="C8" s="127"/>
      <c r="D8" s="127"/>
      <c r="E8" s="116"/>
      <c r="F8" s="68">
        <v>4</v>
      </c>
      <c r="G8" s="26"/>
      <c r="H8" s="29"/>
      <c r="I8" s="108"/>
    </row>
    <row r="9" spans="1:9" ht="15.75" thickBot="1">
      <c r="A9" s="120"/>
      <c r="B9" s="124"/>
      <c r="C9" s="128"/>
      <c r="D9" s="128"/>
      <c r="E9" s="117"/>
      <c r="F9" s="68">
        <v>5</v>
      </c>
      <c r="G9" s="27"/>
      <c r="H9" s="30"/>
      <c r="I9" s="109"/>
    </row>
    <row r="10" spans="1:9" ht="15" customHeight="1" thickBot="1">
      <c r="A10" s="118">
        <v>2</v>
      </c>
      <c r="B10" s="123" t="s">
        <v>520</v>
      </c>
      <c r="C10" s="127">
        <v>30</v>
      </c>
      <c r="D10" s="127" t="s">
        <v>517</v>
      </c>
      <c r="E10" s="116">
        <v>30</v>
      </c>
      <c r="F10" s="67">
        <v>1</v>
      </c>
      <c r="G10" s="25" t="s">
        <v>606</v>
      </c>
      <c r="H10" s="28"/>
      <c r="I10" s="107" t="s">
        <v>610</v>
      </c>
    </row>
    <row r="11" spans="1:9" ht="15.75" thickBot="1">
      <c r="A11" s="119"/>
      <c r="B11" s="123"/>
      <c r="C11" s="127"/>
      <c r="D11" s="127"/>
      <c r="E11" s="116"/>
      <c r="F11" s="68">
        <v>2</v>
      </c>
      <c r="G11" s="26" t="s">
        <v>603</v>
      </c>
      <c r="H11" s="29"/>
      <c r="I11" s="108"/>
    </row>
    <row r="12" spans="1:9" ht="15.75" thickBot="1">
      <c r="A12" s="119"/>
      <c r="B12" s="123"/>
      <c r="C12" s="127"/>
      <c r="D12" s="127"/>
      <c r="E12" s="116"/>
      <c r="F12" s="68">
        <v>3</v>
      </c>
      <c r="G12" s="26"/>
      <c r="H12" s="29"/>
      <c r="I12" s="108"/>
    </row>
    <row r="13" spans="1:9" ht="15.75" thickBot="1">
      <c r="A13" s="119"/>
      <c r="B13" s="123"/>
      <c r="C13" s="127"/>
      <c r="D13" s="127"/>
      <c r="E13" s="116"/>
      <c r="F13" s="68">
        <v>4</v>
      </c>
      <c r="G13" s="26"/>
      <c r="H13" s="29"/>
      <c r="I13" s="108"/>
    </row>
    <row r="14" spans="1:9" ht="15.75" thickBot="1">
      <c r="A14" s="120"/>
      <c r="B14" s="124"/>
      <c r="C14" s="128"/>
      <c r="D14" s="128"/>
      <c r="E14" s="117"/>
      <c r="F14" s="68">
        <v>5</v>
      </c>
      <c r="G14" s="27"/>
      <c r="H14" s="30"/>
      <c r="I14" s="109"/>
    </row>
    <row r="15" spans="1:9" ht="15" customHeight="1" thickBot="1">
      <c r="A15" s="118">
        <v>3</v>
      </c>
      <c r="B15" s="123" t="s">
        <v>521</v>
      </c>
      <c r="C15" s="127">
        <v>40</v>
      </c>
      <c r="D15" s="127" t="s">
        <v>517</v>
      </c>
      <c r="E15" s="116">
        <v>40</v>
      </c>
      <c r="F15" s="67">
        <v>1</v>
      </c>
      <c r="G15" s="25" t="s">
        <v>606</v>
      </c>
      <c r="H15" s="28"/>
      <c r="I15" s="107" t="s">
        <v>610</v>
      </c>
    </row>
    <row r="16" spans="1:9" ht="15.75" thickBot="1">
      <c r="A16" s="119"/>
      <c r="B16" s="123"/>
      <c r="C16" s="127"/>
      <c r="D16" s="127"/>
      <c r="E16" s="116"/>
      <c r="F16" s="68">
        <v>2</v>
      </c>
      <c r="G16" s="26" t="s">
        <v>603</v>
      </c>
      <c r="H16" s="29"/>
      <c r="I16" s="108"/>
    </row>
    <row r="17" spans="1:9" ht="15.75" thickBot="1">
      <c r="A17" s="119"/>
      <c r="B17" s="123"/>
      <c r="C17" s="127"/>
      <c r="D17" s="127"/>
      <c r="E17" s="116"/>
      <c r="F17" s="68">
        <v>3</v>
      </c>
      <c r="G17" s="26"/>
      <c r="H17" s="29"/>
      <c r="I17" s="108"/>
    </row>
    <row r="18" spans="1:9" ht="15.75" thickBot="1">
      <c r="A18" s="119"/>
      <c r="B18" s="123"/>
      <c r="C18" s="127"/>
      <c r="D18" s="127"/>
      <c r="E18" s="116"/>
      <c r="F18" s="68">
        <v>4</v>
      </c>
      <c r="G18" s="26"/>
      <c r="H18" s="29"/>
      <c r="I18" s="108"/>
    </row>
    <row r="19" spans="1:9" ht="15.75" thickBot="1">
      <c r="A19" s="120"/>
      <c r="B19" s="124"/>
      <c r="C19" s="128"/>
      <c r="D19" s="128"/>
      <c r="E19" s="117"/>
      <c r="F19" s="68">
        <v>5</v>
      </c>
      <c r="G19" s="27"/>
      <c r="H19" s="30"/>
      <c r="I19" s="109"/>
    </row>
    <row r="20" spans="1:9" ht="15" customHeight="1" thickBot="1">
      <c r="A20" s="118">
        <v>4</v>
      </c>
      <c r="B20" s="123" t="s">
        <v>604</v>
      </c>
      <c r="C20" s="127">
        <v>40</v>
      </c>
      <c r="D20" s="127" t="s">
        <v>517</v>
      </c>
      <c r="E20" s="116">
        <v>40</v>
      </c>
      <c r="F20" s="67">
        <v>1</v>
      </c>
      <c r="G20" s="25" t="s">
        <v>605</v>
      </c>
      <c r="H20" s="28"/>
      <c r="I20" s="107" t="s">
        <v>610</v>
      </c>
    </row>
    <row r="21" spans="1:9" ht="15.75" thickBot="1">
      <c r="A21" s="119"/>
      <c r="B21" s="123"/>
      <c r="C21" s="127"/>
      <c r="D21" s="127"/>
      <c r="E21" s="116"/>
      <c r="F21" s="68">
        <v>2</v>
      </c>
      <c r="G21" s="26" t="s">
        <v>606</v>
      </c>
      <c r="H21" s="29"/>
      <c r="I21" s="108"/>
    </row>
    <row r="22" spans="1:9" ht="15.75" thickBot="1">
      <c r="A22" s="119"/>
      <c r="B22" s="123"/>
      <c r="C22" s="127"/>
      <c r="D22" s="127"/>
      <c r="E22" s="116"/>
      <c r="F22" s="68">
        <v>3</v>
      </c>
      <c r="G22" s="26"/>
      <c r="H22" s="29"/>
      <c r="I22" s="108"/>
    </row>
    <row r="23" spans="1:9" ht="15.75" thickBot="1">
      <c r="A23" s="119"/>
      <c r="B23" s="123"/>
      <c r="C23" s="127"/>
      <c r="D23" s="127"/>
      <c r="E23" s="116"/>
      <c r="F23" s="68">
        <v>4</v>
      </c>
      <c r="G23" s="26"/>
      <c r="H23" s="29"/>
      <c r="I23" s="108"/>
    </row>
    <row r="24" spans="1:9" ht="15.75" thickBot="1">
      <c r="A24" s="120"/>
      <c r="B24" s="124"/>
      <c r="C24" s="128"/>
      <c r="D24" s="128"/>
      <c r="E24" s="117"/>
      <c r="F24" s="68">
        <v>5</v>
      </c>
      <c r="G24" s="27"/>
      <c r="H24" s="30"/>
      <c r="I24" s="109"/>
    </row>
    <row r="25" spans="1:9" ht="15" customHeight="1" thickBot="1">
      <c r="A25" s="118">
        <v>5</v>
      </c>
      <c r="B25" s="123" t="s">
        <v>523</v>
      </c>
      <c r="C25" s="127">
        <v>15</v>
      </c>
      <c r="D25" s="127" t="s">
        <v>517</v>
      </c>
      <c r="E25" s="116">
        <v>5</v>
      </c>
      <c r="F25" s="67">
        <v>1</v>
      </c>
      <c r="G25" s="25"/>
      <c r="H25" s="28"/>
      <c r="I25" s="107" t="s">
        <v>608</v>
      </c>
    </row>
    <row r="26" spans="1:9" ht="15.75" thickBot="1">
      <c r="A26" s="119"/>
      <c r="B26" s="123"/>
      <c r="C26" s="127"/>
      <c r="D26" s="127"/>
      <c r="E26" s="116"/>
      <c r="F26" s="68">
        <v>2</v>
      </c>
      <c r="G26" s="26"/>
      <c r="H26" s="29"/>
      <c r="I26" s="108"/>
    </row>
    <row r="27" spans="1:9" ht="15.75" thickBot="1">
      <c r="A27" s="119"/>
      <c r="B27" s="123"/>
      <c r="C27" s="127"/>
      <c r="D27" s="127"/>
      <c r="E27" s="116"/>
      <c r="F27" s="68">
        <v>3</v>
      </c>
      <c r="G27" s="26"/>
      <c r="H27" s="29"/>
      <c r="I27" s="108"/>
    </row>
    <row r="28" spans="1:9" ht="15.75" thickBot="1">
      <c r="A28" s="119"/>
      <c r="B28" s="123"/>
      <c r="C28" s="127"/>
      <c r="D28" s="127"/>
      <c r="E28" s="116"/>
      <c r="F28" s="68">
        <v>4</v>
      </c>
      <c r="G28" s="26"/>
      <c r="H28" s="29"/>
      <c r="I28" s="108"/>
    </row>
    <row r="29" spans="1:9" ht="15.75" thickBot="1">
      <c r="A29" s="120"/>
      <c r="B29" s="124"/>
      <c r="C29" s="128"/>
      <c r="D29" s="128"/>
      <c r="E29" s="117"/>
      <c r="F29" s="68">
        <v>5</v>
      </c>
      <c r="G29" s="27"/>
      <c r="H29" s="30"/>
      <c r="I29" s="109"/>
    </row>
    <row r="30" spans="1:9" ht="15" customHeight="1" thickBot="1">
      <c r="A30" s="118">
        <v>6</v>
      </c>
      <c r="B30" s="123" t="s">
        <v>524</v>
      </c>
      <c r="C30" s="127">
        <v>25</v>
      </c>
      <c r="D30" s="127" t="s">
        <v>525</v>
      </c>
      <c r="E30" s="116">
        <v>15</v>
      </c>
      <c r="F30" s="67">
        <v>1</v>
      </c>
      <c r="G30" s="25" t="s">
        <v>609</v>
      </c>
      <c r="H30" s="28"/>
      <c r="I30" s="107" t="s">
        <v>611</v>
      </c>
    </row>
    <row r="31" spans="1:9" ht="15.75" thickBot="1">
      <c r="A31" s="119"/>
      <c r="B31" s="123"/>
      <c r="C31" s="127"/>
      <c r="D31" s="127"/>
      <c r="E31" s="116"/>
      <c r="F31" s="68">
        <v>2</v>
      </c>
      <c r="G31" s="26"/>
      <c r="H31" s="29"/>
      <c r="I31" s="108"/>
    </row>
    <row r="32" spans="1:9" ht="15.75" thickBot="1">
      <c r="A32" s="119"/>
      <c r="B32" s="123"/>
      <c r="C32" s="127"/>
      <c r="D32" s="127"/>
      <c r="E32" s="116"/>
      <c r="F32" s="68">
        <v>3</v>
      </c>
      <c r="G32" s="26"/>
      <c r="H32" s="29"/>
      <c r="I32" s="108"/>
    </row>
    <row r="33" spans="1:9" ht="15.75" thickBot="1">
      <c r="A33" s="119"/>
      <c r="B33" s="123"/>
      <c r="C33" s="127"/>
      <c r="D33" s="127"/>
      <c r="E33" s="116"/>
      <c r="F33" s="68">
        <v>4</v>
      </c>
      <c r="G33" s="26"/>
      <c r="H33" s="29"/>
      <c r="I33" s="108"/>
    </row>
    <row r="34" spans="1:9" ht="15.75" thickBot="1">
      <c r="A34" s="120"/>
      <c r="B34" s="124"/>
      <c r="C34" s="128"/>
      <c r="D34" s="128"/>
      <c r="E34" s="117"/>
      <c r="F34" s="68">
        <v>5</v>
      </c>
      <c r="G34" s="27"/>
      <c r="H34" s="30"/>
      <c r="I34" s="109"/>
    </row>
    <row r="35" spans="1:9" ht="15" customHeight="1" thickBot="1">
      <c r="A35" s="118">
        <v>7</v>
      </c>
      <c r="B35" s="123" t="s">
        <v>526</v>
      </c>
      <c r="C35" s="127">
        <v>70</v>
      </c>
      <c r="D35" s="127" t="s">
        <v>527</v>
      </c>
      <c r="E35" s="116">
        <v>80</v>
      </c>
      <c r="F35" s="67">
        <v>1</v>
      </c>
      <c r="G35" s="25" t="s">
        <v>682</v>
      </c>
      <c r="H35" s="28"/>
      <c r="I35" s="107" t="s">
        <v>646</v>
      </c>
    </row>
    <row r="36" spans="1:9" ht="15.75" thickBot="1">
      <c r="A36" s="119"/>
      <c r="B36" s="123"/>
      <c r="C36" s="127"/>
      <c r="D36" s="127"/>
      <c r="E36" s="116"/>
      <c r="F36" s="68">
        <v>2</v>
      </c>
      <c r="G36" s="26" t="s">
        <v>683</v>
      </c>
      <c r="H36" s="29"/>
      <c r="I36" s="108"/>
    </row>
    <row r="37" spans="1:9" ht="15.75" thickBot="1">
      <c r="A37" s="119"/>
      <c r="B37" s="123"/>
      <c r="C37" s="127"/>
      <c r="D37" s="127"/>
      <c r="E37" s="116"/>
      <c r="F37" s="68">
        <v>3</v>
      </c>
      <c r="G37" s="26"/>
      <c r="H37" s="29"/>
      <c r="I37" s="108"/>
    </row>
    <row r="38" spans="1:9" ht="15.75" thickBot="1">
      <c r="A38" s="119"/>
      <c r="B38" s="123"/>
      <c r="C38" s="127"/>
      <c r="D38" s="127"/>
      <c r="E38" s="116"/>
      <c r="F38" s="68">
        <v>4</v>
      </c>
      <c r="G38" s="26"/>
      <c r="H38" s="29"/>
      <c r="I38" s="108"/>
    </row>
    <row r="39" spans="1:9" ht="15.75" thickBot="1">
      <c r="A39" s="120"/>
      <c r="B39" s="124"/>
      <c r="C39" s="128"/>
      <c r="D39" s="128"/>
      <c r="E39" s="117"/>
      <c r="F39" s="68">
        <v>5</v>
      </c>
      <c r="G39" s="27"/>
      <c r="H39" s="30"/>
      <c r="I39" s="109"/>
    </row>
    <row r="40" spans="1:9" ht="15" customHeight="1" thickBot="1">
      <c r="A40" s="118">
        <v>8</v>
      </c>
      <c r="B40" s="129" t="s">
        <v>769</v>
      </c>
      <c r="C40" s="127">
        <v>100</v>
      </c>
      <c r="D40" s="127" t="s">
        <v>517</v>
      </c>
      <c r="E40" s="116">
        <v>10</v>
      </c>
      <c r="F40" s="67">
        <v>1</v>
      </c>
      <c r="G40" s="25" t="s">
        <v>684</v>
      </c>
      <c r="H40" s="28"/>
      <c r="I40" s="107" t="s">
        <v>704</v>
      </c>
    </row>
    <row r="41" spans="1:9" ht="15.75" thickBot="1">
      <c r="A41" s="119"/>
      <c r="B41" s="123"/>
      <c r="C41" s="127"/>
      <c r="D41" s="127"/>
      <c r="E41" s="116"/>
      <c r="F41" s="68">
        <v>2</v>
      </c>
      <c r="G41" s="26" t="s">
        <v>685</v>
      </c>
      <c r="H41" s="29"/>
      <c r="I41" s="108"/>
    </row>
    <row r="42" spans="1:9" ht="15.75" thickBot="1">
      <c r="A42" s="119"/>
      <c r="B42" s="123"/>
      <c r="C42" s="127"/>
      <c r="D42" s="127"/>
      <c r="E42" s="116"/>
      <c r="F42" s="68">
        <v>3</v>
      </c>
      <c r="G42" s="26"/>
      <c r="H42" s="29"/>
      <c r="I42" s="108"/>
    </row>
    <row r="43" spans="1:9" ht="15.75" thickBot="1">
      <c r="A43" s="119"/>
      <c r="B43" s="123"/>
      <c r="C43" s="127"/>
      <c r="D43" s="127"/>
      <c r="E43" s="116"/>
      <c r="F43" s="68">
        <v>4</v>
      </c>
      <c r="G43" s="26"/>
      <c r="H43" s="29"/>
      <c r="I43" s="108"/>
    </row>
    <row r="44" spans="1:9" ht="15.75" thickBot="1">
      <c r="A44" s="120"/>
      <c r="B44" s="124"/>
      <c r="C44" s="128"/>
      <c r="D44" s="128"/>
      <c r="E44" s="117"/>
      <c r="F44" s="68">
        <v>5</v>
      </c>
      <c r="G44" s="27"/>
      <c r="H44" s="30"/>
      <c r="I44" s="109"/>
    </row>
    <row r="45" spans="1:9" ht="15" customHeight="1" thickBot="1">
      <c r="A45" s="118">
        <v>9</v>
      </c>
      <c r="B45" s="123" t="s">
        <v>530</v>
      </c>
      <c r="C45" s="127">
        <v>350</v>
      </c>
      <c r="D45" s="127" t="s">
        <v>517</v>
      </c>
      <c r="E45" s="116">
        <v>30</v>
      </c>
      <c r="F45" s="67">
        <v>1</v>
      </c>
      <c r="G45" s="25" t="s">
        <v>619</v>
      </c>
      <c r="H45" s="28"/>
      <c r="I45" s="107" t="s">
        <v>620</v>
      </c>
    </row>
    <row r="46" spans="1:9" ht="15.75" thickBot="1">
      <c r="A46" s="119"/>
      <c r="B46" s="123"/>
      <c r="C46" s="127"/>
      <c r="D46" s="127"/>
      <c r="E46" s="116"/>
      <c r="F46" s="68">
        <v>2</v>
      </c>
      <c r="G46" s="26" t="s">
        <v>616</v>
      </c>
      <c r="H46" s="29"/>
      <c r="I46" s="108"/>
    </row>
    <row r="47" spans="1:9" ht="30.75" thickBot="1">
      <c r="A47" s="119"/>
      <c r="B47" s="123"/>
      <c r="C47" s="127"/>
      <c r="D47" s="127"/>
      <c r="E47" s="116"/>
      <c r="F47" s="68">
        <v>3</v>
      </c>
      <c r="G47" s="26" t="s">
        <v>621</v>
      </c>
      <c r="H47" s="29"/>
      <c r="I47" s="108"/>
    </row>
    <row r="48" spans="1:9" ht="15.75" thickBot="1">
      <c r="A48" s="119"/>
      <c r="B48" s="123"/>
      <c r="C48" s="127"/>
      <c r="D48" s="127"/>
      <c r="E48" s="116"/>
      <c r="F48" s="68">
        <v>4</v>
      </c>
      <c r="G48" s="26" t="s">
        <v>622</v>
      </c>
      <c r="H48" s="29"/>
      <c r="I48" s="108"/>
    </row>
    <row r="49" spans="1:9" ht="15.75" thickBot="1">
      <c r="A49" s="120"/>
      <c r="B49" s="124"/>
      <c r="C49" s="128"/>
      <c r="D49" s="128"/>
      <c r="E49" s="117"/>
      <c r="F49" s="68">
        <v>5</v>
      </c>
      <c r="G49" s="27"/>
      <c r="H49" s="30"/>
      <c r="I49" s="109"/>
    </row>
    <row r="50" spans="1:9" ht="15" customHeight="1" thickBot="1">
      <c r="A50" s="118">
        <v>10</v>
      </c>
      <c r="B50" s="123" t="s">
        <v>531</v>
      </c>
      <c r="C50" s="127">
        <v>30</v>
      </c>
      <c r="D50" s="127" t="s">
        <v>532</v>
      </c>
      <c r="E50" s="116">
        <v>15</v>
      </c>
      <c r="F50" s="67">
        <v>1</v>
      </c>
      <c r="G50" s="25" t="s">
        <v>642</v>
      </c>
      <c r="H50" s="28"/>
      <c r="I50" s="107" t="s">
        <v>643</v>
      </c>
    </row>
    <row r="51" spans="1:9" ht="15.75" thickBot="1">
      <c r="A51" s="119"/>
      <c r="B51" s="123"/>
      <c r="C51" s="127"/>
      <c r="D51" s="127"/>
      <c r="E51" s="116"/>
      <c r="F51" s="68">
        <v>2</v>
      </c>
      <c r="G51" s="26"/>
      <c r="H51" s="29"/>
      <c r="I51" s="108"/>
    </row>
    <row r="52" spans="1:9" ht="15.75" thickBot="1">
      <c r="A52" s="119"/>
      <c r="B52" s="123"/>
      <c r="C52" s="127"/>
      <c r="D52" s="127"/>
      <c r="E52" s="116"/>
      <c r="F52" s="68">
        <v>3</v>
      </c>
      <c r="G52" s="26"/>
      <c r="H52" s="29"/>
      <c r="I52" s="108"/>
    </row>
    <row r="53" spans="1:9" ht="15.75" thickBot="1">
      <c r="A53" s="119"/>
      <c r="B53" s="123"/>
      <c r="C53" s="127"/>
      <c r="D53" s="127"/>
      <c r="E53" s="116"/>
      <c r="F53" s="68">
        <v>4</v>
      </c>
      <c r="G53" s="26"/>
      <c r="H53" s="29"/>
      <c r="I53" s="108"/>
    </row>
    <row r="54" spans="1:9" ht="15.75" thickBot="1">
      <c r="A54" s="120"/>
      <c r="B54" s="124"/>
      <c r="C54" s="128"/>
      <c r="D54" s="128"/>
      <c r="E54" s="117"/>
      <c r="F54" s="68">
        <v>5</v>
      </c>
      <c r="G54" s="27"/>
      <c r="H54" s="30"/>
      <c r="I54" s="109"/>
    </row>
    <row r="55" spans="1:9" ht="15" customHeight="1" thickBot="1">
      <c r="A55" s="118">
        <v>11</v>
      </c>
      <c r="B55" s="129" t="s">
        <v>787</v>
      </c>
      <c r="C55" s="127">
        <v>20</v>
      </c>
      <c r="D55" s="127" t="s">
        <v>658</v>
      </c>
      <c r="E55" s="116">
        <v>15</v>
      </c>
      <c r="F55" s="67">
        <v>1</v>
      </c>
      <c r="G55" s="25" t="s">
        <v>657</v>
      </c>
      <c r="H55" s="28"/>
      <c r="I55" s="107" t="s">
        <v>656</v>
      </c>
    </row>
    <row r="56" spans="1:9" ht="15.75" thickBot="1">
      <c r="A56" s="119"/>
      <c r="B56" s="123"/>
      <c r="C56" s="127"/>
      <c r="D56" s="127"/>
      <c r="E56" s="116"/>
      <c r="F56" s="68">
        <v>2</v>
      </c>
      <c r="G56" s="26"/>
      <c r="H56" s="29"/>
      <c r="I56" s="108"/>
    </row>
    <row r="57" spans="1:9" ht="15.75" thickBot="1">
      <c r="A57" s="119"/>
      <c r="B57" s="123"/>
      <c r="C57" s="127"/>
      <c r="D57" s="127"/>
      <c r="E57" s="116"/>
      <c r="F57" s="68">
        <v>3</v>
      </c>
      <c r="G57" s="26"/>
      <c r="H57" s="29"/>
      <c r="I57" s="108"/>
    </row>
    <row r="58" spans="1:9" ht="15.75" thickBot="1">
      <c r="A58" s="119"/>
      <c r="B58" s="123"/>
      <c r="C58" s="127"/>
      <c r="D58" s="127"/>
      <c r="E58" s="116"/>
      <c r="F58" s="68">
        <v>4</v>
      </c>
      <c r="G58" s="26"/>
      <c r="H58" s="29"/>
      <c r="I58" s="108"/>
    </row>
    <row r="59" spans="1:9" ht="15.75" thickBot="1">
      <c r="A59" s="120"/>
      <c r="B59" s="124"/>
      <c r="C59" s="128"/>
      <c r="D59" s="128"/>
      <c r="E59" s="117"/>
      <c r="F59" s="68">
        <v>5</v>
      </c>
      <c r="G59" s="27"/>
      <c r="H59" s="30"/>
      <c r="I59" s="109"/>
    </row>
    <row r="60" spans="1:9" ht="15" customHeight="1" thickBot="1">
      <c r="A60" s="118">
        <v>12</v>
      </c>
      <c r="B60" s="123" t="s">
        <v>533</v>
      </c>
      <c r="C60" s="127">
        <v>60</v>
      </c>
      <c r="D60" s="127" t="s">
        <v>534</v>
      </c>
      <c r="E60" s="116">
        <v>20</v>
      </c>
      <c r="F60" s="67">
        <v>1</v>
      </c>
      <c r="G60" s="25" t="s">
        <v>659</v>
      </c>
      <c r="H60" s="28"/>
      <c r="I60" s="107"/>
    </row>
    <row r="61" spans="1:9" ht="15.75" thickBot="1">
      <c r="A61" s="119"/>
      <c r="B61" s="123"/>
      <c r="C61" s="127"/>
      <c r="D61" s="127"/>
      <c r="E61" s="116"/>
      <c r="F61" s="68">
        <v>2</v>
      </c>
      <c r="G61" s="26" t="s">
        <v>660</v>
      </c>
      <c r="H61" s="29"/>
      <c r="I61" s="108"/>
    </row>
    <row r="62" spans="1:9" ht="15.75" thickBot="1">
      <c r="A62" s="119"/>
      <c r="B62" s="123"/>
      <c r="C62" s="127"/>
      <c r="D62" s="127"/>
      <c r="E62" s="116"/>
      <c r="F62" s="68">
        <v>3</v>
      </c>
      <c r="G62" s="26"/>
      <c r="H62" s="29"/>
      <c r="I62" s="108"/>
    </row>
    <row r="63" spans="1:9" ht="15.75" thickBot="1">
      <c r="A63" s="119"/>
      <c r="B63" s="123"/>
      <c r="C63" s="127"/>
      <c r="D63" s="127"/>
      <c r="E63" s="116"/>
      <c r="F63" s="68">
        <v>4</v>
      </c>
      <c r="G63" s="26"/>
      <c r="H63" s="29"/>
      <c r="I63" s="108"/>
    </row>
    <row r="64" spans="1:9" ht="15.75" thickBot="1">
      <c r="A64" s="120"/>
      <c r="B64" s="124"/>
      <c r="C64" s="128"/>
      <c r="D64" s="128"/>
      <c r="E64" s="117"/>
      <c r="F64" s="68">
        <v>5</v>
      </c>
      <c r="G64" s="27"/>
      <c r="H64" s="30"/>
      <c r="I64" s="109"/>
    </row>
    <row r="65" spans="1:9" ht="15" customHeight="1" thickBot="1">
      <c r="A65" s="118">
        <v>13</v>
      </c>
      <c r="B65" s="131" t="s">
        <v>537</v>
      </c>
      <c r="C65" s="130">
        <v>80</v>
      </c>
      <c r="D65" s="130" t="s">
        <v>538</v>
      </c>
      <c r="E65" s="113">
        <v>25</v>
      </c>
      <c r="F65" s="67">
        <v>1</v>
      </c>
      <c r="G65" s="25" t="s">
        <v>627</v>
      </c>
      <c r="H65" s="28"/>
      <c r="I65" s="107"/>
    </row>
    <row r="66" spans="1:9" ht="15.75" thickBot="1">
      <c r="A66" s="119"/>
      <c r="B66" s="132"/>
      <c r="C66" s="127"/>
      <c r="D66" s="127"/>
      <c r="E66" s="114"/>
      <c r="F66" s="68">
        <v>2</v>
      </c>
      <c r="G66" s="26" t="s">
        <v>689</v>
      </c>
      <c r="H66" s="29"/>
      <c r="I66" s="108"/>
    </row>
    <row r="67" spans="1:9" ht="15.75" thickBot="1">
      <c r="A67" s="119"/>
      <c r="B67" s="132"/>
      <c r="C67" s="127"/>
      <c r="D67" s="127"/>
      <c r="E67" s="114"/>
      <c r="F67" s="68">
        <v>3</v>
      </c>
      <c r="G67" s="26" t="s">
        <v>692</v>
      </c>
      <c r="H67" s="29"/>
      <c r="I67" s="108"/>
    </row>
    <row r="68" spans="1:9" ht="15.75" thickBot="1">
      <c r="A68" s="119"/>
      <c r="B68" s="132"/>
      <c r="C68" s="127"/>
      <c r="D68" s="127"/>
      <c r="E68" s="114"/>
      <c r="F68" s="68">
        <v>4</v>
      </c>
      <c r="G68" s="26" t="s">
        <v>691</v>
      </c>
      <c r="H68" s="29"/>
      <c r="I68" s="108"/>
    </row>
    <row r="69" spans="1:9" ht="15.75" thickBot="1">
      <c r="A69" s="120"/>
      <c r="B69" s="133"/>
      <c r="C69" s="128"/>
      <c r="D69" s="128"/>
      <c r="E69" s="115"/>
      <c r="F69" s="68">
        <v>5</v>
      </c>
      <c r="G69" s="27"/>
      <c r="H69" s="30"/>
      <c r="I69" s="109"/>
    </row>
    <row r="70" spans="1:9" ht="15" customHeight="1" thickBot="1">
      <c r="A70" s="118">
        <v>14</v>
      </c>
      <c r="B70" s="131" t="s">
        <v>539</v>
      </c>
      <c r="C70" s="130">
        <v>150</v>
      </c>
      <c r="D70" s="130" t="s">
        <v>525</v>
      </c>
      <c r="E70" s="113">
        <v>50</v>
      </c>
      <c r="F70" s="67">
        <v>1</v>
      </c>
      <c r="G70" s="25" t="s">
        <v>628</v>
      </c>
      <c r="H70" s="28"/>
      <c r="I70" s="107" t="s">
        <v>629</v>
      </c>
    </row>
    <row r="71" spans="1:9" ht="15.75" thickBot="1">
      <c r="A71" s="119"/>
      <c r="B71" s="132"/>
      <c r="C71" s="127"/>
      <c r="D71" s="127"/>
      <c r="E71" s="114"/>
      <c r="F71" s="68">
        <v>2</v>
      </c>
      <c r="G71" s="26" t="s">
        <v>690</v>
      </c>
      <c r="H71" s="29"/>
      <c r="I71" s="108"/>
    </row>
    <row r="72" spans="1:9" ht="15.75" thickBot="1">
      <c r="A72" s="119"/>
      <c r="B72" s="132"/>
      <c r="C72" s="127"/>
      <c r="D72" s="127"/>
      <c r="E72" s="114"/>
      <c r="F72" s="68">
        <v>3</v>
      </c>
      <c r="G72" s="26"/>
      <c r="H72" s="29"/>
      <c r="I72" s="108"/>
    </row>
    <row r="73" spans="1:9" ht="15.75" thickBot="1">
      <c r="A73" s="119"/>
      <c r="B73" s="132"/>
      <c r="C73" s="127"/>
      <c r="D73" s="127"/>
      <c r="E73" s="114"/>
      <c r="F73" s="68">
        <v>4</v>
      </c>
      <c r="G73" s="26"/>
      <c r="H73" s="29"/>
      <c r="I73" s="108"/>
    </row>
    <row r="74" spans="1:9" ht="15.75" thickBot="1">
      <c r="A74" s="120"/>
      <c r="B74" s="133"/>
      <c r="C74" s="128"/>
      <c r="D74" s="128"/>
      <c r="E74" s="115"/>
      <c r="F74" s="68">
        <v>5</v>
      </c>
      <c r="G74" s="27"/>
      <c r="H74" s="30"/>
      <c r="I74" s="109"/>
    </row>
    <row r="75" spans="1:9" ht="15" customHeight="1" thickBot="1">
      <c r="A75" s="118">
        <v>15</v>
      </c>
      <c r="B75" s="131"/>
      <c r="C75" s="130"/>
      <c r="D75" s="130"/>
      <c r="E75" s="113"/>
      <c r="F75" s="67">
        <v>1</v>
      </c>
      <c r="G75" s="25"/>
      <c r="H75" s="28"/>
      <c r="I75" s="107"/>
    </row>
    <row r="76" spans="1:9" ht="15.75" thickBot="1">
      <c r="A76" s="119"/>
      <c r="B76" s="132"/>
      <c r="C76" s="127"/>
      <c r="D76" s="127"/>
      <c r="E76" s="114"/>
      <c r="F76" s="68">
        <v>2</v>
      </c>
      <c r="G76" s="26"/>
      <c r="H76" s="29"/>
      <c r="I76" s="108"/>
    </row>
    <row r="77" spans="1:9" ht="15.75" thickBot="1">
      <c r="A77" s="119"/>
      <c r="B77" s="132"/>
      <c r="C77" s="127"/>
      <c r="D77" s="127"/>
      <c r="E77" s="114"/>
      <c r="F77" s="68">
        <v>3</v>
      </c>
      <c r="G77" s="26"/>
      <c r="H77" s="29"/>
      <c r="I77" s="108"/>
    </row>
    <row r="78" spans="1:9" ht="15.75" thickBot="1">
      <c r="A78" s="119"/>
      <c r="B78" s="132"/>
      <c r="C78" s="127"/>
      <c r="D78" s="127"/>
      <c r="E78" s="114"/>
      <c r="F78" s="68">
        <v>4</v>
      </c>
      <c r="G78" s="26"/>
      <c r="H78" s="29"/>
      <c r="I78" s="108"/>
    </row>
    <row r="79" spans="1:9" ht="15.75" thickBot="1">
      <c r="A79" s="120"/>
      <c r="B79" s="133"/>
      <c r="C79" s="128"/>
      <c r="D79" s="128"/>
      <c r="E79" s="115"/>
      <c r="F79" s="68">
        <v>5</v>
      </c>
      <c r="G79" s="27"/>
      <c r="H79" s="30"/>
      <c r="I79" s="109"/>
    </row>
    <row r="80" spans="1:9" ht="15" customHeight="1" thickBot="1">
      <c r="A80" s="118">
        <v>16</v>
      </c>
      <c r="B80" s="131" t="s">
        <v>541</v>
      </c>
      <c r="C80" s="130">
        <v>30</v>
      </c>
      <c r="D80" s="130" t="s">
        <v>594</v>
      </c>
      <c r="E80" s="113">
        <v>30</v>
      </c>
      <c r="F80" s="67">
        <v>1</v>
      </c>
      <c r="G80" s="25" t="s">
        <v>635</v>
      </c>
      <c r="H80" s="28"/>
      <c r="I80" s="107" t="s">
        <v>636</v>
      </c>
    </row>
    <row r="81" spans="1:9" ht="15.75" thickBot="1">
      <c r="A81" s="119"/>
      <c r="B81" s="132"/>
      <c r="C81" s="127"/>
      <c r="D81" s="127"/>
      <c r="E81" s="114"/>
      <c r="F81" s="68">
        <v>2</v>
      </c>
      <c r="G81" s="26" t="s">
        <v>638</v>
      </c>
      <c r="H81" s="29"/>
      <c r="I81" s="108"/>
    </row>
    <row r="82" spans="1:9" ht="15.75" thickBot="1">
      <c r="A82" s="119"/>
      <c r="B82" s="132"/>
      <c r="C82" s="127"/>
      <c r="D82" s="127"/>
      <c r="E82" s="114"/>
      <c r="F82" s="68">
        <v>3</v>
      </c>
      <c r="G82" s="26" t="s">
        <v>694</v>
      </c>
      <c r="H82" s="29"/>
      <c r="I82" s="108"/>
    </row>
    <row r="83" spans="1:9" ht="15.75" thickBot="1">
      <c r="A83" s="119"/>
      <c r="B83" s="132"/>
      <c r="C83" s="127"/>
      <c r="D83" s="127"/>
      <c r="E83" s="114"/>
      <c r="F83" s="68">
        <v>4</v>
      </c>
      <c r="G83" s="26"/>
      <c r="H83" s="29"/>
      <c r="I83" s="108"/>
    </row>
    <row r="84" spans="1:9" ht="15.75" thickBot="1">
      <c r="A84" s="120"/>
      <c r="B84" s="133"/>
      <c r="C84" s="128"/>
      <c r="D84" s="128"/>
      <c r="E84" s="115"/>
      <c r="F84" s="68">
        <v>5</v>
      </c>
      <c r="G84" s="27"/>
      <c r="H84" s="30"/>
      <c r="I84" s="109"/>
    </row>
    <row r="85" spans="1:9" ht="15" customHeight="1" thickBot="1">
      <c r="A85" s="118">
        <v>17</v>
      </c>
      <c r="B85" s="131" t="s">
        <v>637</v>
      </c>
      <c r="C85" s="130">
        <v>30</v>
      </c>
      <c r="D85" s="130" t="s">
        <v>517</v>
      </c>
      <c r="E85" s="113">
        <v>5</v>
      </c>
      <c r="F85" s="67">
        <v>1</v>
      </c>
      <c r="G85" s="25" t="s">
        <v>642</v>
      </c>
      <c r="H85" s="28"/>
      <c r="I85" s="107"/>
    </row>
    <row r="86" spans="1:9" ht="15.75" thickBot="1">
      <c r="A86" s="119"/>
      <c r="B86" s="132"/>
      <c r="C86" s="127"/>
      <c r="D86" s="127"/>
      <c r="E86" s="114"/>
      <c r="F86" s="68">
        <v>2</v>
      </c>
      <c r="G86" s="26"/>
      <c r="H86" s="29"/>
      <c r="I86" s="108"/>
    </row>
    <row r="87" spans="1:9" ht="15.75" thickBot="1">
      <c r="A87" s="119"/>
      <c r="B87" s="132"/>
      <c r="C87" s="127"/>
      <c r="D87" s="127"/>
      <c r="E87" s="114"/>
      <c r="F87" s="68">
        <v>3</v>
      </c>
      <c r="G87" s="26"/>
      <c r="H87" s="29"/>
      <c r="I87" s="108"/>
    </row>
    <row r="88" spans="1:9" ht="15.75" thickBot="1">
      <c r="A88" s="119"/>
      <c r="B88" s="132"/>
      <c r="C88" s="127"/>
      <c r="D88" s="127"/>
      <c r="E88" s="114"/>
      <c r="F88" s="68">
        <v>4</v>
      </c>
      <c r="G88" s="26"/>
      <c r="H88" s="29"/>
      <c r="I88" s="108"/>
    </row>
    <row r="89" spans="1:9" ht="15.75" thickBot="1">
      <c r="A89" s="120"/>
      <c r="B89" s="133"/>
      <c r="C89" s="128"/>
      <c r="D89" s="128"/>
      <c r="E89" s="115"/>
      <c r="F89" s="68">
        <v>5</v>
      </c>
      <c r="G89" s="27"/>
      <c r="H89" s="30"/>
      <c r="I89" s="109"/>
    </row>
    <row r="90" spans="1:9" ht="15" customHeight="1" thickBot="1">
      <c r="A90" s="118">
        <v>18</v>
      </c>
      <c r="B90" s="131" t="s">
        <v>542</v>
      </c>
      <c r="C90" s="130">
        <v>30</v>
      </c>
      <c r="D90" s="130" t="s">
        <v>525</v>
      </c>
      <c r="E90" s="113">
        <v>15</v>
      </c>
      <c r="F90" s="67">
        <v>1</v>
      </c>
      <c r="G90" s="25" t="s">
        <v>667</v>
      </c>
      <c r="H90" s="28"/>
      <c r="I90" s="107" t="s">
        <v>661</v>
      </c>
    </row>
    <row r="91" spans="1:9" ht="15.75" thickBot="1">
      <c r="A91" s="119"/>
      <c r="B91" s="132"/>
      <c r="C91" s="127"/>
      <c r="D91" s="127"/>
      <c r="E91" s="114"/>
      <c r="F91" s="68">
        <v>2</v>
      </c>
      <c r="G91" s="26"/>
      <c r="H91" s="29"/>
      <c r="I91" s="108"/>
    </row>
    <row r="92" spans="1:9" ht="15.75" thickBot="1">
      <c r="A92" s="119"/>
      <c r="B92" s="132"/>
      <c r="C92" s="127"/>
      <c r="D92" s="127"/>
      <c r="E92" s="114"/>
      <c r="F92" s="68">
        <v>3</v>
      </c>
      <c r="G92" s="26"/>
      <c r="H92" s="29"/>
      <c r="I92" s="108"/>
    </row>
    <row r="93" spans="1:9" ht="15.75" thickBot="1">
      <c r="A93" s="119"/>
      <c r="B93" s="132"/>
      <c r="C93" s="127"/>
      <c r="D93" s="127"/>
      <c r="E93" s="114"/>
      <c r="F93" s="68">
        <v>4</v>
      </c>
      <c r="G93" s="26"/>
      <c r="H93" s="29"/>
      <c r="I93" s="108"/>
    </row>
    <row r="94" spans="1:9" ht="15.75" thickBot="1">
      <c r="A94" s="120"/>
      <c r="B94" s="133"/>
      <c r="C94" s="128"/>
      <c r="D94" s="128"/>
      <c r="E94" s="115"/>
      <c r="F94" s="68">
        <v>5</v>
      </c>
      <c r="G94" s="27"/>
      <c r="H94" s="30"/>
      <c r="I94" s="109"/>
    </row>
    <row r="95" spans="1:9" ht="15" customHeight="1" thickBot="1">
      <c r="A95" s="118">
        <v>19</v>
      </c>
      <c r="B95" s="131" t="s">
        <v>543</v>
      </c>
      <c r="C95" s="130">
        <v>80</v>
      </c>
      <c r="D95" s="130" t="s">
        <v>662</v>
      </c>
      <c r="E95" s="113">
        <v>50</v>
      </c>
      <c r="F95" s="67">
        <v>1</v>
      </c>
      <c r="G95" s="25" t="s">
        <v>668</v>
      </c>
      <c r="H95" s="28"/>
      <c r="I95" s="107" t="s">
        <v>721</v>
      </c>
    </row>
    <row r="96" spans="1:9" ht="15.75" thickBot="1">
      <c r="A96" s="119"/>
      <c r="B96" s="132"/>
      <c r="C96" s="127"/>
      <c r="D96" s="127"/>
      <c r="E96" s="114"/>
      <c r="F96" s="68">
        <v>2</v>
      </c>
      <c r="G96" s="26"/>
      <c r="H96" s="29"/>
      <c r="I96" s="108"/>
    </row>
    <row r="97" spans="1:9" ht="15.75" thickBot="1">
      <c r="A97" s="119"/>
      <c r="B97" s="132"/>
      <c r="C97" s="127"/>
      <c r="D97" s="127"/>
      <c r="E97" s="114"/>
      <c r="F97" s="68">
        <v>3</v>
      </c>
      <c r="G97" s="26"/>
      <c r="H97" s="29"/>
      <c r="I97" s="108"/>
    </row>
    <row r="98" spans="1:9" ht="15.75" thickBot="1">
      <c r="A98" s="119"/>
      <c r="B98" s="132"/>
      <c r="C98" s="127"/>
      <c r="D98" s="127"/>
      <c r="E98" s="114"/>
      <c r="F98" s="68">
        <v>4</v>
      </c>
      <c r="G98" s="26"/>
      <c r="H98" s="29"/>
      <c r="I98" s="108"/>
    </row>
    <row r="99" spans="1:9" ht="15.75" thickBot="1">
      <c r="A99" s="120"/>
      <c r="B99" s="133"/>
      <c r="C99" s="128"/>
      <c r="D99" s="128"/>
      <c r="E99" s="115"/>
      <c r="F99" s="68">
        <v>5</v>
      </c>
      <c r="G99" s="27"/>
      <c r="H99" s="30"/>
      <c r="I99" s="109"/>
    </row>
    <row r="100" spans="1:9" ht="15" customHeight="1" thickBot="1">
      <c r="A100" s="118">
        <v>20</v>
      </c>
      <c r="B100" s="131" t="s">
        <v>544</v>
      </c>
      <c r="C100" s="130" t="s">
        <v>548</v>
      </c>
      <c r="D100" s="130" t="s">
        <v>548</v>
      </c>
      <c r="E100" s="113" t="s">
        <v>548</v>
      </c>
      <c r="F100" s="67">
        <v>1</v>
      </c>
      <c r="G100" s="25"/>
      <c r="H100" s="28"/>
      <c r="I100" s="107" t="s">
        <v>726</v>
      </c>
    </row>
    <row r="101" spans="1:9" ht="15.75" thickBot="1">
      <c r="A101" s="119"/>
      <c r="B101" s="132"/>
      <c r="C101" s="127"/>
      <c r="D101" s="127"/>
      <c r="E101" s="114"/>
      <c r="F101" s="68">
        <v>2</v>
      </c>
      <c r="G101" s="26"/>
      <c r="H101" s="29"/>
      <c r="I101" s="108"/>
    </row>
    <row r="102" spans="1:9" ht="15.75" thickBot="1">
      <c r="A102" s="119"/>
      <c r="B102" s="132"/>
      <c r="C102" s="127"/>
      <c r="D102" s="127"/>
      <c r="E102" s="114"/>
      <c r="F102" s="68">
        <v>3</v>
      </c>
      <c r="G102" s="26"/>
      <c r="H102" s="29"/>
      <c r="I102" s="108"/>
    </row>
    <row r="103" spans="1:9" ht="15.75" thickBot="1">
      <c r="A103" s="119"/>
      <c r="B103" s="132"/>
      <c r="C103" s="127"/>
      <c r="D103" s="127"/>
      <c r="E103" s="114"/>
      <c r="F103" s="68">
        <v>4</v>
      </c>
      <c r="G103" s="26"/>
      <c r="H103" s="29"/>
      <c r="I103" s="108"/>
    </row>
    <row r="104" spans="1:9" ht="15.75" thickBot="1">
      <c r="A104" s="120"/>
      <c r="B104" s="133"/>
      <c r="C104" s="128"/>
      <c r="D104" s="128"/>
      <c r="E104" s="115"/>
      <c r="F104" s="68">
        <v>5</v>
      </c>
      <c r="G104" s="27"/>
      <c r="H104" s="30"/>
      <c r="I104" s="109"/>
    </row>
    <row r="105" spans="1:9" ht="15" customHeight="1" thickBot="1">
      <c r="A105" s="118">
        <v>21</v>
      </c>
      <c r="B105" s="131" t="s">
        <v>612</v>
      </c>
      <c r="C105" s="130" t="s">
        <v>548</v>
      </c>
      <c r="D105" s="130" t="s">
        <v>545</v>
      </c>
      <c r="E105" s="113" t="s">
        <v>548</v>
      </c>
      <c r="F105" s="67">
        <v>1</v>
      </c>
      <c r="G105" s="25"/>
      <c r="H105" s="28"/>
      <c r="I105" s="107" t="s">
        <v>750</v>
      </c>
    </row>
    <row r="106" spans="1:9" ht="15.75" thickBot="1">
      <c r="A106" s="119"/>
      <c r="B106" s="132"/>
      <c r="C106" s="127"/>
      <c r="D106" s="127"/>
      <c r="E106" s="114"/>
      <c r="F106" s="68">
        <v>2</v>
      </c>
      <c r="G106" s="26"/>
      <c r="H106" s="29"/>
      <c r="I106" s="108"/>
    </row>
    <row r="107" spans="1:9" ht="15.75" thickBot="1">
      <c r="A107" s="119"/>
      <c r="B107" s="132"/>
      <c r="C107" s="127"/>
      <c r="D107" s="127"/>
      <c r="E107" s="114"/>
      <c r="F107" s="68">
        <v>3</v>
      </c>
      <c r="G107" s="26"/>
      <c r="H107" s="29"/>
      <c r="I107" s="108"/>
    </row>
    <row r="108" spans="1:9" ht="15.75" thickBot="1">
      <c r="A108" s="119"/>
      <c r="B108" s="132"/>
      <c r="C108" s="127"/>
      <c r="D108" s="127"/>
      <c r="E108" s="114"/>
      <c r="F108" s="68">
        <v>4</v>
      </c>
      <c r="G108" s="26"/>
      <c r="H108" s="29"/>
      <c r="I108" s="108"/>
    </row>
    <row r="109" spans="1:9" ht="15.75" thickBot="1">
      <c r="A109" s="120"/>
      <c r="B109" s="133"/>
      <c r="C109" s="128"/>
      <c r="D109" s="128"/>
      <c r="E109" s="115"/>
      <c r="F109" s="68">
        <v>5</v>
      </c>
      <c r="G109" s="27"/>
      <c r="H109" s="30"/>
      <c r="I109" s="109"/>
    </row>
    <row r="110" spans="1:9" ht="15" customHeight="1" thickBot="1">
      <c r="A110" s="118">
        <v>22</v>
      </c>
      <c r="B110" s="131" t="s">
        <v>546</v>
      </c>
      <c r="C110" s="130">
        <v>15</v>
      </c>
      <c r="D110" s="130" t="s">
        <v>614</v>
      </c>
      <c r="E110" s="113">
        <v>30</v>
      </c>
      <c r="F110" s="67">
        <v>1</v>
      </c>
      <c r="G110" s="25" t="s">
        <v>644</v>
      </c>
      <c r="H110" s="28"/>
      <c r="I110" s="107" t="s">
        <v>645</v>
      </c>
    </row>
    <row r="111" spans="1:9" ht="15.75" thickBot="1">
      <c r="A111" s="119"/>
      <c r="B111" s="132"/>
      <c r="C111" s="127"/>
      <c r="D111" s="127"/>
      <c r="E111" s="114"/>
      <c r="F111" s="68">
        <v>2</v>
      </c>
      <c r="G111" s="26"/>
      <c r="H111" s="29"/>
      <c r="I111" s="108"/>
    </row>
    <row r="112" spans="1:9" ht="15.75" thickBot="1">
      <c r="A112" s="119"/>
      <c r="B112" s="132"/>
      <c r="C112" s="127"/>
      <c r="D112" s="127"/>
      <c r="E112" s="114"/>
      <c r="F112" s="68">
        <v>3</v>
      </c>
      <c r="G112" s="26"/>
      <c r="H112" s="29"/>
      <c r="I112" s="108"/>
    </row>
    <row r="113" spans="1:9" ht="15.75" thickBot="1">
      <c r="A113" s="119"/>
      <c r="B113" s="132"/>
      <c r="C113" s="127"/>
      <c r="D113" s="127"/>
      <c r="E113" s="114"/>
      <c r="F113" s="68">
        <v>4</v>
      </c>
      <c r="G113" s="26"/>
      <c r="H113" s="29"/>
      <c r="I113" s="108"/>
    </row>
    <row r="114" spans="1:9" ht="15.75" thickBot="1">
      <c r="A114" s="120"/>
      <c r="B114" s="133"/>
      <c r="C114" s="128"/>
      <c r="D114" s="128"/>
      <c r="E114" s="115"/>
      <c r="F114" s="68">
        <v>5</v>
      </c>
      <c r="G114" s="27"/>
      <c r="H114" s="30"/>
      <c r="I114" s="109"/>
    </row>
    <row r="115" spans="1:9" ht="15" customHeight="1" thickBot="1">
      <c r="A115" s="118">
        <v>23</v>
      </c>
      <c r="B115" s="131" t="s">
        <v>547</v>
      </c>
      <c r="C115" s="130" t="s">
        <v>548</v>
      </c>
      <c r="D115" s="130" t="s">
        <v>540</v>
      </c>
      <c r="E115" s="113">
        <v>30</v>
      </c>
      <c r="F115" s="67">
        <v>1</v>
      </c>
      <c r="G115" s="25"/>
      <c r="H115" s="28"/>
      <c r="I115" s="107"/>
    </row>
    <row r="116" spans="1:9" ht="15.75" thickBot="1">
      <c r="A116" s="119"/>
      <c r="B116" s="132"/>
      <c r="C116" s="127"/>
      <c r="D116" s="127"/>
      <c r="E116" s="114"/>
      <c r="F116" s="68">
        <v>2</v>
      </c>
      <c r="G116" s="26"/>
      <c r="H116" s="29"/>
      <c r="I116" s="108"/>
    </row>
    <row r="117" spans="1:9" ht="15.75" thickBot="1">
      <c r="A117" s="119"/>
      <c r="B117" s="132"/>
      <c r="C117" s="127"/>
      <c r="D117" s="127"/>
      <c r="E117" s="114"/>
      <c r="F117" s="68">
        <v>3</v>
      </c>
      <c r="G117" s="26"/>
      <c r="H117" s="29"/>
      <c r="I117" s="108"/>
    </row>
    <row r="118" spans="1:9" ht="15.75" thickBot="1">
      <c r="A118" s="119"/>
      <c r="B118" s="132"/>
      <c r="C118" s="127"/>
      <c r="D118" s="127"/>
      <c r="E118" s="114"/>
      <c r="F118" s="68">
        <v>4</v>
      </c>
      <c r="G118" s="26"/>
      <c r="H118" s="29"/>
      <c r="I118" s="108"/>
    </row>
    <row r="119" spans="1:9" ht="15.75" thickBot="1">
      <c r="A119" s="120"/>
      <c r="B119" s="133"/>
      <c r="C119" s="128"/>
      <c r="D119" s="128"/>
      <c r="E119" s="115"/>
      <c r="F119" s="68">
        <v>5</v>
      </c>
      <c r="G119" s="27"/>
      <c r="H119" s="30"/>
      <c r="I119" s="109"/>
    </row>
    <row r="120" spans="1:9" ht="15" customHeight="1" thickBot="1">
      <c r="A120" s="118">
        <v>24</v>
      </c>
      <c r="B120" s="131" t="s">
        <v>549</v>
      </c>
      <c r="C120" s="130">
        <v>10</v>
      </c>
      <c r="D120" s="130" t="s">
        <v>568</v>
      </c>
      <c r="E120" s="113">
        <v>5</v>
      </c>
      <c r="F120" s="67">
        <v>1</v>
      </c>
      <c r="G120" s="25" t="s">
        <v>615</v>
      </c>
      <c r="H120" s="28"/>
      <c r="I120" s="107" t="s">
        <v>633</v>
      </c>
    </row>
    <row r="121" spans="1:9" ht="15.75" thickBot="1">
      <c r="A121" s="119"/>
      <c r="B121" s="132"/>
      <c r="C121" s="127"/>
      <c r="D121" s="127"/>
      <c r="E121" s="114"/>
      <c r="F121" s="68">
        <v>2</v>
      </c>
      <c r="G121" s="26"/>
      <c r="H121" s="29"/>
      <c r="I121" s="108"/>
    </row>
    <row r="122" spans="1:9" ht="15.75" thickBot="1">
      <c r="A122" s="119"/>
      <c r="B122" s="132"/>
      <c r="C122" s="127"/>
      <c r="D122" s="127"/>
      <c r="E122" s="114"/>
      <c r="F122" s="68">
        <v>3</v>
      </c>
      <c r="G122" s="26"/>
      <c r="H122" s="29"/>
      <c r="I122" s="108"/>
    </row>
    <row r="123" spans="1:9" ht="15.75" thickBot="1">
      <c r="A123" s="119"/>
      <c r="B123" s="132"/>
      <c r="C123" s="127"/>
      <c r="D123" s="127"/>
      <c r="E123" s="114"/>
      <c r="F123" s="68">
        <v>4</v>
      </c>
      <c r="G123" s="26"/>
      <c r="H123" s="29"/>
      <c r="I123" s="108"/>
    </row>
    <row r="124" spans="1:9" ht="15.75" thickBot="1">
      <c r="A124" s="120"/>
      <c r="B124" s="133"/>
      <c r="C124" s="128"/>
      <c r="D124" s="128"/>
      <c r="E124" s="115"/>
      <c r="F124" s="68">
        <v>5</v>
      </c>
      <c r="G124" s="27"/>
      <c r="H124" s="30"/>
      <c r="I124" s="109"/>
    </row>
    <row r="125" spans="1:9" ht="15" customHeight="1" thickBot="1">
      <c r="A125" s="118">
        <v>25</v>
      </c>
      <c r="B125" s="131" t="s">
        <v>550</v>
      </c>
      <c r="C125" s="130">
        <v>100</v>
      </c>
      <c r="D125" s="130" t="s">
        <v>517</v>
      </c>
      <c r="E125" s="113">
        <v>100</v>
      </c>
      <c r="F125" s="67">
        <v>1</v>
      </c>
      <c r="G125" s="25" t="s">
        <v>688</v>
      </c>
      <c r="H125" s="28"/>
      <c r="I125" s="107" t="s">
        <v>687</v>
      </c>
    </row>
    <row r="126" spans="1:9" ht="15.75" thickBot="1">
      <c r="A126" s="119"/>
      <c r="B126" s="132"/>
      <c r="C126" s="127"/>
      <c r="D126" s="127"/>
      <c r="E126" s="114"/>
      <c r="F126" s="68">
        <v>2</v>
      </c>
      <c r="G126" s="26" t="s">
        <v>695</v>
      </c>
      <c r="H126" s="29"/>
      <c r="I126" s="108"/>
    </row>
    <row r="127" spans="1:9" ht="15.75" thickBot="1">
      <c r="A127" s="119"/>
      <c r="B127" s="132"/>
      <c r="C127" s="127"/>
      <c r="D127" s="127"/>
      <c r="E127" s="114"/>
      <c r="F127" s="68">
        <v>3</v>
      </c>
      <c r="G127" s="26" t="s">
        <v>696</v>
      </c>
      <c r="H127" s="29"/>
      <c r="I127" s="108"/>
    </row>
    <row r="128" spans="1:9" ht="15.75" thickBot="1">
      <c r="A128" s="119"/>
      <c r="B128" s="132"/>
      <c r="C128" s="127"/>
      <c r="D128" s="127"/>
      <c r="E128" s="114"/>
      <c r="F128" s="68">
        <v>4</v>
      </c>
      <c r="G128" s="26"/>
      <c r="H128" s="29"/>
      <c r="I128" s="108"/>
    </row>
    <row r="129" spans="1:9" ht="15.75" thickBot="1">
      <c r="A129" s="120"/>
      <c r="B129" s="133"/>
      <c r="C129" s="128"/>
      <c r="D129" s="128"/>
      <c r="E129" s="115"/>
      <c r="F129" s="68">
        <v>5</v>
      </c>
      <c r="G129" s="27"/>
      <c r="H129" s="30"/>
      <c r="I129" s="109"/>
    </row>
    <row r="130" spans="1:9" ht="15" customHeight="1" thickBot="1">
      <c r="A130" s="118">
        <v>26</v>
      </c>
      <c r="B130" s="134" t="s">
        <v>630</v>
      </c>
      <c r="C130" s="137">
        <v>30</v>
      </c>
      <c r="D130" s="137" t="s">
        <v>631</v>
      </c>
      <c r="E130" s="110">
        <v>20</v>
      </c>
      <c r="F130" s="67">
        <v>1</v>
      </c>
      <c r="G130" s="25" t="s">
        <v>641</v>
      </c>
      <c r="H130" s="28"/>
      <c r="I130" s="107" t="s">
        <v>632</v>
      </c>
    </row>
    <row r="131" spans="1:9" ht="15.75" thickBot="1">
      <c r="A131" s="119"/>
      <c r="B131" s="135"/>
      <c r="C131" s="103"/>
      <c r="D131" s="103"/>
      <c r="E131" s="111"/>
      <c r="F131" s="68">
        <v>2</v>
      </c>
      <c r="G131" s="26" t="s">
        <v>693</v>
      </c>
      <c r="H131" s="29"/>
      <c r="I131" s="108"/>
    </row>
    <row r="132" spans="1:9" ht="15.75" thickBot="1">
      <c r="A132" s="119"/>
      <c r="B132" s="135"/>
      <c r="C132" s="103"/>
      <c r="D132" s="103"/>
      <c r="E132" s="111"/>
      <c r="F132" s="68">
        <v>3</v>
      </c>
      <c r="G132" s="26"/>
      <c r="H132" s="29"/>
      <c r="I132" s="108"/>
    </row>
    <row r="133" spans="1:9" ht="15.75" thickBot="1">
      <c r="A133" s="119"/>
      <c r="B133" s="135"/>
      <c r="C133" s="103"/>
      <c r="D133" s="103"/>
      <c r="E133" s="111"/>
      <c r="F133" s="68">
        <v>4</v>
      </c>
      <c r="G133" s="26"/>
      <c r="H133" s="29"/>
      <c r="I133" s="108"/>
    </row>
    <row r="134" spans="1:9" ht="15.75" thickBot="1">
      <c r="A134" s="120"/>
      <c r="B134" s="136"/>
      <c r="C134" s="104"/>
      <c r="D134" s="104"/>
      <c r="E134" s="112"/>
      <c r="F134" s="68">
        <v>5</v>
      </c>
      <c r="G134" s="27"/>
      <c r="H134" s="30"/>
      <c r="I134" s="109"/>
    </row>
    <row r="135" spans="1:9" ht="15" customHeight="1" thickBot="1">
      <c r="A135" s="118">
        <v>27</v>
      </c>
      <c r="B135" s="134" t="s">
        <v>634</v>
      </c>
      <c r="C135" s="137">
        <v>150</v>
      </c>
      <c r="D135" s="137" t="s">
        <v>540</v>
      </c>
      <c r="E135" s="110">
        <v>80</v>
      </c>
      <c r="F135" s="67">
        <v>1</v>
      </c>
      <c r="G135" s="25" t="s">
        <v>639</v>
      </c>
      <c r="H135" s="28"/>
      <c r="I135" s="107" t="s">
        <v>640</v>
      </c>
    </row>
    <row r="136" spans="1:9" ht="15.75" thickBot="1">
      <c r="A136" s="119"/>
      <c r="B136" s="135"/>
      <c r="C136" s="103"/>
      <c r="D136" s="103"/>
      <c r="E136" s="111"/>
      <c r="F136" s="68">
        <v>2</v>
      </c>
      <c r="G136" s="26" t="s">
        <v>606</v>
      </c>
      <c r="H136" s="29"/>
      <c r="I136" s="108"/>
    </row>
    <row r="137" spans="1:9" ht="15.75" thickBot="1">
      <c r="A137" s="119"/>
      <c r="B137" s="135"/>
      <c r="C137" s="103"/>
      <c r="D137" s="103"/>
      <c r="E137" s="111"/>
      <c r="F137" s="68">
        <v>3</v>
      </c>
      <c r="G137" s="26"/>
      <c r="H137" s="29"/>
      <c r="I137" s="108"/>
    </row>
    <row r="138" spans="1:9" ht="15.75" thickBot="1">
      <c r="A138" s="119"/>
      <c r="B138" s="135"/>
      <c r="C138" s="103"/>
      <c r="D138" s="103"/>
      <c r="E138" s="111"/>
      <c r="F138" s="68">
        <v>4</v>
      </c>
      <c r="G138" s="26"/>
      <c r="H138" s="29"/>
      <c r="I138" s="108"/>
    </row>
    <row r="139" spans="1:9" ht="15.75" thickBot="1">
      <c r="A139" s="120"/>
      <c r="B139" s="136"/>
      <c r="C139" s="104"/>
      <c r="D139" s="104"/>
      <c r="E139" s="112"/>
      <c r="F139" s="68">
        <v>5</v>
      </c>
      <c r="G139" s="27"/>
      <c r="H139" s="30"/>
      <c r="I139" s="109"/>
    </row>
    <row r="140" spans="1:9" ht="15" customHeight="1" thickBot="1">
      <c r="A140" s="118">
        <v>28</v>
      </c>
      <c r="B140" s="134" t="s">
        <v>647</v>
      </c>
      <c r="C140" s="137">
        <v>12</v>
      </c>
      <c r="D140" s="137" t="s">
        <v>568</v>
      </c>
      <c r="E140" s="110">
        <v>40</v>
      </c>
      <c r="F140" s="67">
        <v>1</v>
      </c>
      <c r="G140" s="25" t="s">
        <v>648</v>
      </c>
      <c r="H140" s="28"/>
      <c r="I140" s="107" t="s">
        <v>649</v>
      </c>
    </row>
    <row r="141" spans="1:9" ht="15.75" thickBot="1">
      <c r="A141" s="119"/>
      <c r="B141" s="135"/>
      <c r="C141" s="103"/>
      <c r="D141" s="103"/>
      <c r="E141" s="111"/>
      <c r="F141" s="68">
        <v>2</v>
      </c>
      <c r="G141" s="26"/>
      <c r="H141" s="29"/>
      <c r="I141" s="108"/>
    </row>
    <row r="142" spans="1:9" ht="15.75" thickBot="1">
      <c r="A142" s="119"/>
      <c r="B142" s="135"/>
      <c r="C142" s="103"/>
      <c r="D142" s="103"/>
      <c r="E142" s="111"/>
      <c r="F142" s="68">
        <v>3</v>
      </c>
      <c r="G142" s="26"/>
      <c r="H142" s="29"/>
      <c r="I142" s="108"/>
    </row>
    <row r="143" spans="1:9" ht="15.75" thickBot="1">
      <c r="A143" s="119"/>
      <c r="B143" s="135"/>
      <c r="C143" s="103"/>
      <c r="D143" s="103"/>
      <c r="E143" s="111"/>
      <c r="F143" s="68">
        <v>4</v>
      </c>
      <c r="G143" s="26"/>
      <c r="H143" s="29"/>
      <c r="I143" s="108"/>
    </row>
    <row r="144" spans="1:9" ht="15.75" thickBot="1">
      <c r="A144" s="120"/>
      <c r="B144" s="136"/>
      <c r="C144" s="104"/>
      <c r="D144" s="104"/>
      <c r="E144" s="112"/>
      <c r="F144" s="68">
        <v>5</v>
      </c>
      <c r="G144" s="27"/>
      <c r="H144" s="30"/>
      <c r="I144" s="109"/>
    </row>
    <row r="145" spans="1:9" ht="15" customHeight="1" thickBot="1">
      <c r="A145" s="118">
        <v>29</v>
      </c>
      <c r="B145" s="134" t="s">
        <v>650</v>
      </c>
      <c r="C145" s="137">
        <v>15</v>
      </c>
      <c r="D145" s="137" t="s">
        <v>568</v>
      </c>
      <c r="E145" s="110">
        <v>25</v>
      </c>
      <c r="F145" s="67">
        <v>1</v>
      </c>
      <c r="G145" s="25" t="s">
        <v>651</v>
      </c>
      <c r="H145" s="28"/>
      <c r="I145" s="107" t="s">
        <v>652</v>
      </c>
    </row>
    <row r="146" spans="1:9" ht="15.75" thickBot="1">
      <c r="A146" s="119"/>
      <c r="B146" s="135"/>
      <c r="C146" s="103"/>
      <c r="D146" s="103"/>
      <c r="E146" s="111"/>
      <c r="F146" s="68">
        <v>2</v>
      </c>
      <c r="G146" s="26"/>
      <c r="H146" s="29"/>
      <c r="I146" s="108"/>
    </row>
    <row r="147" spans="1:9" ht="15.75" thickBot="1">
      <c r="A147" s="119"/>
      <c r="B147" s="135"/>
      <c r="C147" s="103"/>
      <c r="D147" s="103"/>
      <c r="E147" s="111"/>
      <c r="F147" s="68">
        <v>3</v>
      </c>
      <c r="G147" s="26"/>
      <c r="H147" s="29"/>
      <c r="I147" s="108"/>
    </row>
    <row r="148" spans="1:9" ht="15.75" thickBot="1">
      <c r="A148" s="119"/>
      <c r="B148" s="135"/>
      <c r="C148" s="103"/>
      <c r="D148" s="103"/>
      <c r="E148" s="111"/>
      <c r="F148" s="68">
        <v>4</v>
      </c>
      <c r="G148" s="26"/>
      <c r="H148" s="29"/>
      <c r="I148" s="108"/>
    </row>
    <row r="149" spans="1:9" ht="15.75" thickBot="1">
      <c r="A149" s="120"/>
      <c r="B149" s="136"/>
      <c r="C149" s="104"/>
      <c r="D149" s="104"/>
      <c r="E149" s="112"/>
      <c r="F149" s="68">
        <v>5</v>
      </c>
      <c r="G149" s="27"/>
      <c r="H149" s="30"/>
      <c r="I149" s="109"/>
    </row>
    <row r="150" spans="1:9" ht="15" customHeight="1" thickBot="1">
      <c r="A150" s="118">
        <v>30</v>
      </c>
      <c r="B150" s="134" t="s">
        <v>591</v>
      </c>
      <c r="C150" s="137">
        <v>40</v>
      </c>
      <c r="D150" s="137" t="s">
        <v>568</v>
      </c>
      <c r="E150" s="110">
        <v>50</v>
      </c>
      <c r="F150" s="67">
        <v>1</v>
      </c>
      <c r="G150" s="25" t="s">
        <v>653</v>
      </c>
      <c r="H150" s="28"/>
      <c r="I150" s="107" t="s">
        <v>652</v>
      </c>
    </row>
    <row r="151" spans="1:9" ht="15.75" thickBot="1">
      <c r="A151" s="119"/>
      <c r="B151" s="135"/>
      <c r="C151" s="103"/>
      <c r="D151" s="103"/>
      <c r="E151" s="111"/>
      <c r="F151" s="68">
        <v>2</v>
      </c>
      <c r="G151" s="26"/>
      <c r="H151" s="29"/>
      <c r="I151" s="108"/>
    </row>
    <row r="152" spans="1:9" ht="15.75" thickBot="1">
      <c r="A152" s="119"/>
      <c r="B152" s="135"/>
      <c r="C152" s="103"/>
      <c r="D152" s="103"/>
      <c r="E152" s="111"/>
      <c r="F152" s="68">
        <v>3</v>
      </c>
      <c r="G152" s="26"/>
      <c r="H152" s="29"/>
      <c r="I152" s="108"/>
    </row>
    <row r="153" spans="1:9" ht="15.75" thickBot="1">
      <c r="A153" s="119"/>
      <c r="B153" s="135"/>
      <c r="C153" s="103"/>
      <c r="D153" s="103"/>
      <c r="E153" s="111"/>
      <c r="F153" s="68">
        <v>4</v>
      </c>
      <c r="G153" s="26"/>
      <c r="H153" s="29"/>
      <c r="I153" s="108"/>
    </row>
    <row r="154" spans="1:9" ht="15.75" thickBot="1">
      <c r="A154" s="120"/>
      <c r="B154" s="136"/>
      <c r="C154" s="104"/>
      <c r="D154" s="104"/>
      <c r="E154" s="112"/>
      <c r="F154" s="68">
        <v>5</v>
      </c>
      <c r="G154" s="27"/>
      <c r="H154" s="30"/>
      <c r="I154" s="109"/>
    </row>
    <row r="155" spans="1:9" ht="15" customHeight="1" thickBot="1">
      <c r="A155" s="118">
        <v>31</v>
      </c>
      <c r="B155" s="134" t="s">
        <v>663</v>
      </c>
      <c r="C155" s="137">
        <v>120</v>
      </c>
      <c r="D155" s="137" t="s">
        <v>525</v>
      </c>
      <c r="E155" s="110">
        <v>25</v>
      </c>
      <c r="F155" s="67">
        <v>1</v>
      </c>
      <c r="G155" s="25" t="s">
        <v>618</v>
      </c>
      <c r="H155" s="28"/>
      <c r="I155" s="107" t="s">
        <v>669</v>
      </c>
    </row>
    <row r="156" spans="1:9" ht="15.75" thickBot="1">
      <c r="A156" s="119"/>
      <c r="B156" s="135"/>
      <c r="C156" s="103"/>
      <c r="D156" s="103"/>
      <c r="E156" s="111"/>
      <c r="F156" s="68">
        <v>2</v>
      </c>
      <c r="G156" s="26"/>
      <c r="H156" s="29"/>
      <c r="I156" s="108"/>
    </row>
    <row r="157" spans="1:9" ht="15.75" thickBot="1">
      <c r="A157" s="119"/>
      <c r="B157" s="135"/>
      <c r="C157" s="103"/>
      <c r="D157" s="103"/>
      <c r="E157" s="111"/>
      <c r="F157" s="68">
        <v>3</v>
      </c>
      <c r="G157" s="26"/>
      <c r="H157" s="29"/>
      <c r="I157" s="108"/>
    </row>
    <row r="158" spans="1:9" ht="15.75" thickBot="1">
      <c r="A158" s="119"/>
      <c r="B158" s="135"/>
      <c r="C158" s="103"/>
      <c r="D158" s="103"/>
      <c r="E158" s="111"/>
      <c r="F158" s="68">
        <v>4</v>
      </c>
      <c r="G158" s="26"/>
      <c r="H158" s="29"/>
      <c r="I158" s="108"/>
    </row>
    <row r="159" spans="1:9" ht="15.75" thickBot="1">
      <c r="A159" s="120"/>
      <c r="B159" s="136"/>
      <c r="C159" s="104"/>
      <c r="D159" s="104"/>
      <c r="E159" s="112"/>
      <c r="F159" s="68">
        <v>5</v>
      </c>
      <c r="G159" s="27"/>
      <c r="H159" s="30"/>
      <c r="I159" s="109"/>
    </row>
    <row r="160" spans="1:9" ht="15" customHeight="1" thickBot="1">
      <c r="A160" s="118">
        <v>32</v>
      </c>
      <c r="B160" s="129" t="s">
        <v>670</v>
      </c>
      <c r="C160" s="103">
        <v>75</v>
      </c>
      <c r="D160" s="103" t="s">
        <v>517</v>
      </c>
      <c r="E160" s="105">
        <v>30</v>
      </c>
      <c r="F160" s="67">
        <v>1</v>
      </c>
      <c r="G160" s="25" t="s">
        <v>671</v>
      </c>
      <c r="H160" s="28"/>
      <c r="I160" s="107" t="s">
        <v>725</v>
      </c>
    </row>
    <row r="161" spans="1:9" ht="15.75" thickBot="1">
      <c r="A161" s="119"/>
      <c r="B161" s="129"/>
      <c r="C161" s="103"/>
      <c r="D161" s="103"/>
      <c r="E161" s="105"/>
      <c r="F161" s="68">
        <v>2</v>
      </c>
      <c r="G161" s="26"/>
      <c r="H161" s="29"/>
      <c r="I161" s="108"/>
    </row>
    <row r="162" spans="1:9" ht="15.75" thickBot="1">
      <c r="A162" s="119"/>
      <c r="B162" s="129"/>
      <c r="C162" s="103"/>
      <c r="D162" s="103"/>
      <c r="E162" s="105"/>
      <c r="F162" s="68">
        <v>3</v>
      </c>
      <c r="G162" s="26"/>
      <c r="H162" s="29"/>
      <c r="I162" s="108"/>
    </row>
    <row r="163" spans="1:9" ht="15.75" thickBot="1">
      <c r="A163" s="119"/>
      <c r="B163" s="129"/>
      <c r="C163" s="103"/>
      <c r="D163" s="103"/>
      <c r="E163" s="105"/>
      <c r="F163" s="68">
        <v>4</v>
      </c>
      <c r="G163" s="26"/>
      <c r="H163" s="29"/>
      <c r="I163" s="108"/>
    </row>
    <row r="164" spans="1:9" ht="15.75" thickBot="1">
      <c r="A164" s="120"/>
      <c r="B164" s="138"/>
      <c r="C164" s="104"/>
      <c r="D164" s="104"/>
      <c r="E164" s="106"/>
      <c r="F164" s="68">
        <v>5</v>
      </c>
      <c r="G164" s="27"/>
      <c r="H164" s="30"/>
      <c r="I164" s="109"/>
    </row>
    <row r="165" spans="1:9" ht="15" customHeight="1" thickBot="1">
      <c r="A165" s="118">
        <v>33</v>
      </c>
      <c r="B165" s="129" t="s">
        <v>686</v>
      </c>
      <c r="C165" s="103" t="s">
        <v>548</v>
      </c>
      <c r="D165" s="103" t="s">
        <v>517</v>
      </c>
      <c r="E165" s="105" t="s">
        <v>548</v>
      </c>
      <c r="F165" s="67">
        <v>1</v>
      </c>
      <c r="G165" s="25"/>
      <c r="H165" s="28"/>
      <c r="I165" s="107" t="s">
        <v>724</v>
      </c>
    </row>
    <row r="166" spans="1:9" ht="15.75" thickBot="1">
      <c r="A166" s="119"/>
      <c r="B166" s="129"/>
      <c r="C166" s="103"/>
      <c r="D166" s="103"/>
      <c r="E166" s="105"/>
      <c r="F166" s="68">
        <v>2</v>
      </c>
      <c r="G166" s="26"/>
      <c r="H166" s="29"/>
      <c r="I166" s="108"/>
    </row>
    <row r="167" spans="1:9" ht="15.75" thickBot="1">
      <c r="A167" s="119"/>
      <c r="B167" s="129"/>
      <c r="C167" s="103"/>
      <c r="D167" s="103"/>
      <c r="E167" s="105"/>
      <c r="F167" s="68">
        <v>3</v>
      </c>
      <c r="G167" s="26"/>
      <c r="H167" s="29"/>
      <c r="I167" s="108"/>
    </row>
    <row r="168" spans="1:9" ht="15.75" thickBot="1">
      <c r="A168" s="119"/>
      <c r="B168" s="129"/>
      <c r="C168" s="103"/>
      <c r="D168" s="103"/>
      <c r="E168" s="105"/>
      <c r="F168" s="68">
        <v>4</v>
      </c>
      <c r="G168" s="26"/>
      <c r="H168" s="29"/>
      <c r="I168" s="108"/>
    </row>
    <row r="169" spans="1:9" ht="15.75" thickBot="1">
      <c r="A169" s="120"/>
      <c r="B169" s="138"/>
      <c r="C169" s="104"/>
      <c r="D169" s="104"/>
      <c r="E169" s="106"/>
      <c r="F169" s="68">
        <v>5</v>
      </c>
      <c r="G169" s="27"/>
      <c r="H169" s="30"/>
      <c r="I169" s="109"/>
    </row>
    <row r="170" spans="1:9" ht="15" customHeight="1" thickBot="1">
      <c r="A170" s="118">
        <v>34</v>
      </c>
      <c r="B170" s="129" t="s">
        <v>722</v>
      </c>
      <c r="C170" s="103">
        <v>10</v>
      </c>
      <c r="D170" s="103" t="s">
        <v>517</v>
      </c>
      <c r="E170" s="105">
        <v>20</v>
      </c>
      <c r="F170" s="67">
        <v>1</v>
      </c>
      <c r="G170" s="25" t="s">
        <v>723</v>
      </c>
      <c r="H170" s="28"/>
      <c r="I170" s="107"/>
    </row>
    <row r="171" spans="1:9" ht="15.75" thickBot="1">
      <c r="A171" s="119"/>
      <c r="B171" s="129"/>
      <c r="C171" s="103"/>
      <c r="D171" s="103"/>
      <c r="E171" s="105"/>
      <c r="F171" s="68">
        <v>2</v>
      </c>
      <c r="G171" s="26"/>
      <c r="H171" s="29"/>
      <c r="I171" s="108"/>
    </row>
    <row r="172" spans="1:9" ht="15.75" thickBot="1">
      <c r="A172" s="119"/>
      <c r="B172" s="129"/>
      <c r="C172" s="103"/>
      <c r="D172" s="103"/>
      <c r="E172" s="105"/>
      <c r="F172" s="68">
        <v>3</v>
      </c>
      <c r="G172" s="26"/>
      <c r="H172" s="29"/>
      <c r="I172" s="108"/>
    </row>
    <row r="173" spans="1:9" ht="15.75" thickBot="1">
      <c r="A173" s="119"/>
      <c r="B173" s="129"/>
      <c r="C173" s="103"/>
      <c r="D173" s="103"/>
      <c r="E173" s="105"/>
      <c r="F173" s="68">
        <v>4</v>
      </c>
      <c r="G173" s="26"/>
      <c r="H173" s="29"/>
      <c r="I173" s="108"/>
    </row>
    <row r="174" spans="1:9" ht="15.75" thickBot="1">
      <c r="A174" s="120"/>
      <c r="B174" s="138"/>
      <c r="C174" s="104"/>
      <c r="D174" s="104"/>
      <c r="E174" s="106"/>
      <c r="F174" s="68">
        <v>5</v>
      </c>
      <c r="G174" s="27"/>
      <c r="H174" s="30"/>
      <c r="I174" s="109"/>
    </row>
    <row r="175" spans="1:9" ht="15" customHeight="1" thickBot="1">
      <c r="A175" s="118">
        <v>35</v>
      </c>
      <c r="B175" s="134"/>
      <c r="C175" s="137"/>
      <c r="D175" s="137"/>
      <c r="E175" s="110"/>
      <c r="F175" s="67">
        <v>1</v>
      </c>
      <c r="G175" s="25"/>
      <c r="H175" s="28"/>
      <c r="I175" s="107"/>
    </row>
    <row r="176" spans="1:9" ht="15.75" thickBot="1">
      <c r="A176" s="119"/>
      <c r="B176" s="135"/>
      <c r="C176" s="103"/>
      <c r="D176" s="103"/>
      <c r="E176" s="111"/>
      <c r="F176" s="68">
        <v>2</v>
      </c>
      <c r="G176" s="26"/>
      <c r="H176" s="29"/>
      <c r="I176" s="108"/>
    </row>
    <row r="177" spans="1:9" ht="15.75" thickBot="1">
      <c r="A177" s="119"/>
      <c r="B177" s="135"/>
      <c r="C177" s="103"/>
      <c r="D177" s="103"/>
      <c r="E177" s="111"/>
      <c r="F177" s="68">
        <v>3</v>
      </c>
      <c r="G177" s="26"/>
      <c r="H177" s="29"/>
      <c r="I177" s="108"/>
    </row>
    <row r="178" spans="1:9" ht="15.75" thickBot="1">
      <c r="A178" s="119"/>
      <c r="B178" s="135"/>
      <c r="C178" s="103"/>
      <c r="D178" s="103"/>
      <c r="E178" s="111"/>
      <c r="F178" s="68">
        <v>4</v>
      </c>
      <c r="G178" s="26"/>
      <c r="H178" s="29"/>
      <c r="I178" s="108"/>
    </row>
    <row r="179" spans="1:9" ht="15.75" thickBot="1">
      <c r="A179" s="120"/>
      <c r="B179" s="136"/>
      <c r="C179" s="104"/>
      <c r="D179" s="104"/>
      <c r="E179" s="112"/>
      <c r="F179" s="68">
        <v>5</v>
      </c>
      <c r="G179" s="27"/>
      <c r="H179" s="30"/>
      <c r="I179" s="109"/>
    </row>
    <row r="180" spans="1:9" ht="15" customHeight="1" thickBot="1">
      <c r="A180" s="118">
        <v>36</v>
      </c>
      <c r="B180" s="129"/>
      <c r="C180" s="103"/>
      <c r="D180" s="103"/>
      <c r="E180" s="105"/>
      <c r="F180" s="67">
        <v>1</v>
      </c>
      <c r="G180" s="25"/>
      <c r="H180" s="28"/>
      <c r="I180" s="107"/>
    </row>
    <row r="181" spans="1:9" ht="15.75" thickBot="1">
      <c r="A181" s="119"/>
      <c r="B181" s="129"/>
      <c r="C181" s="103"/>
      <c r="D181" s="103"/>
      <c r="E181" s="105"/>
      <c r="F181" s="68">
        <v>2</v>
      </c>
      <c r="G181" s="26"/>
      <c r="H181" s="29"/>
      <c r="I181" s="108"/>
    </row>
    <row r="182" spans="1:9" ht="15.75" thickBot="1">
      <c r="A182" s="119"/>
      <c r="B182" s="129"/>
      <c r="C182" s="103"/>
      <c r="D182" s="103"/>
      <c r="E182" s="105"/>
      <c r="F182" s="68">
        <v>3</v>
      </c>
      <c r="G182" s="26"/>
      <c r="H182" s="29"/>
      <c r="I182" s="108"/>
    </row>
    <row r="183" spans="1:9" ht="15.75" thickBot="1">
      <c r="A183" s="119"/>
      <c r="B183" s="129"/>
      <c r="C183" s="103"/>
      <c r="D183" s="103"/>
      <c r="E183" s="105"/>
      <c r="F183" s="68">
        <v>4</v>
      </c>
      <c r="G183" s="26"/>
      <c r="H183" s="29"/>
      <c r="I183" s="108"/>
    </row>
    <row r="184" spans="1:9" ht="15.75" thickBot="1">
      <c r="A184" s="120"/>
      <c r="B184" s="138"/>
      <c r="C184" s="104"/>
      <c r="D184" s="104"/>
      <c r="E184" s="106"/>
      <c r="F184" s="68">
        <v>5</v>
      </c>
      <c r="G184" s="27"/>
      <c r="H184" s="30"/>
      <c r="I184" s="109"/>
    </row>
    <row r="185" spans="1:9" ht="15" customHeight="1" thickBot="1">
      <c r="A185" s="118">
        <v>37</v>
      </c>
      <c r="B185" s="129"/>
      <c r="C185" s="103"/>
      <c r="D185" s="103"/>
      <c r="E185" s="105"/>
      <c r="F185" s="67">
        <v>1</v>
      </c>
      <c r="G185" s="25"/>
      <c r="H185" s="28"/>
      <c r="I185" s="107"/>
    </row>
    <row r="186" spans="1:9" ht="15.75" thickBot="1">
      <c r="A186" s="119"/>
      <c r="B186" s="129"/>
      <c r="C186" s="103"/>
      <c r="D186" s="103"/>
      <c r="E186" s="105"/>
      <c r="F186" s="68">
        <v>2</v>
      </c>
      <c r="G186" s="26"/>
      <c r="H186" s="29"/>
      <c r="I186" s="108"/>
    </row>
    <row r="187" spans="1:9" ht="15.75" thickBot="1">
      <c r="A187" s="119"/>
      <c r="B187" s="129"/>
      <c r="C187" s="103"/>
      <c r="D187" s="103"/>
      <c r="E187" s="105"/>
      <c r="F187" s="68">
        <v>3</v>
      </c>
      <c r="G187" s="26"/>
      <c r="H187" s="29"/>
      <c r="I187" s="108"/>
    </row>
    <row r="188" spans="1:9" ht="15.75" thickBot="1">
      <c r="A188" s="119"/>
      <c r="B188" s="129"/>
      <c r="C188" s="103"/>
      <c r="D188" s="103"/>
      <c r="E188" s="105"/>
      <c r="F188" s="68">
        <v>4</v>
      </c>
      <c r="G188" s="26"/>
      <c r="H188" s="29"/>
      <c r="I188" s="108"/>
    </row>
    <row r="189" spans="1:9" ht="15.75" thickBot="1">
      <c r="A189" s="120"/>
      <c r="B189" s="138"/>
      <c r="C189" s="104"/>
      <c r="D189" s="104"/>
      <c r="E189" s="106"/>
      <c r="F189" s="68">
        <v>5</v>
      </c>
      <c r="G189" s="27"/>
      <c r="H189" s="30"/>
      <c r="I189" s="109"/>
    </row>
    <row r="190" spans="1:9" ht="15" customHeight="1" thickBot="1">
      <c r="A190" s="118">
        <v>38</v>
      </c>
      <c r="B190" s="129"/>
      <c r="C190" s="103"/>
      <c r="D190" s="103"/>
      <c r="E190" s="105"/>
      <c r="F190" s="67">
        <v>1</v>
      </c>
      <c r="G190" s="25"/>
      <c r="H190" s="28"/>
      <c r="I190" s="107"/>
    </row>
    <row r="191" spans="1:9" ht="15.75" thickBot="1">
      <c r="A191" s="119"/>
      <c r="B191" s="129"/>
      <c r="C191" s="103"/>
      <c r="D191" s="103"/>
      <c r="E191" s="105"/>
      <c r="F191" s="68">
        <v>2</v>
      </c>
      <c r="G191" s="26"/>
      <c r="H191" s="29"/>
      <c r="I191" s="108"/>
    </row>
    <row r="192" spans="1:9" ht="15.75" thickBot="1">
      <c r="A192" s="119"/>
      <c r="B192" s="129"/>
      <c r="C192" s="103"/>
      <c r="D192" s="103"/>
      <c r="E192" s="105"/>
      <c r="F192" s="68">
        <v>3</v>
      </c>
      <c r="G192" s="26"/>
      <c r="H192" s="29"/>
      <c r="I192" s="108"/>
    </row>
    <row r="193" spans="1:9" ht="15.75" thickBot="1">
      <c r="A193" s="119"/>
      <c r="B193" s="129"/>
      <c r="C193" s="103"/>
      <c r="D193" s="103"/>
      <c r="E193" s="105"/>
      <c r="F193" s="68">
        <v>4</v>
      </c>
      <c r="G193" s="26"/>
      <c r="H193" s="29"/>
      <c r="I193" s="108"/>
    </row>
    <row r="194" spans="1:9" ht="15.75" thickBot="1">
      <c r="A194" s="120"/>
      <c r="B194" s="138"/>
      <c r="C194" s="104"/>
      <c r="D194" s="104"/>
      <c r="E194" s="106"/>
      <c r="F194" s="68">
        <v>5</v>
      </c>
      <c r="G194" s="27"/>
      <c r="H194" s="30"/>
      <c r="I194" s="109"/>
    </row>
    <row r="195" spans="1:9" ht="15" customHeight="1" thickBot="1">
      <c r="A195" s="118">
        <v>39</v>
      </c>
      <c r="B195" s="129"/>
      <c r="C195" s="103"/>
      <c r="D195" s="103"/>
      <c r="E195" s="105"/>
      <c r="F195" s="67">
        <v>1</v>
      </c>
      <c r="G195" s="25"/>
      <c r="H195" s="28"/>
      <c r="I195" s="107"/>
    </row>
    <row r="196" spans="1:9" ht="15.75" thickBot="1">
      <c r="A196" s="119"/>
      <c r="B196" s="129"/>
      <c r="C196" s="103"/>
      <c r="D196" s="103"/>
      <c r="E196" s="105"/>
      <c r="F196" s="68">
        <v>2</v>
      </c>
      <c r="G196" s="26"/>
      <c r="H196" s="29"/>
      <c r="I196" s="108"/>
    </row>
    <row r="197" spans="1:9" ht="15.75" thickBot="1">
      <c r="A197" s="119"/>
      <c r="B197" s="129"/>
      <c r="C197" s="103"/>
      <c r="D197" s="103"/>
      <c r="E197" s="105"/>
      <c r="F197" s="68">
        <v>3</v>
      </c>
      <c r="G197" s="26"/>
      <c r="H197" s="29"/>
      <c r="I197" s="108"/>
    </row>
    <row r="198" spans="1:9" ht="15.75" thickBot="1">
      <c r="A198" s="119"/>
      <c r="B198" s="129"/>
      <c r="C198" s="103"/>
      <c r="D198" s="103"/>
      <c r="E198" s="105"/>
      <c r="F198" s="68">
        <v>4</v>
      </c>
      <c r="G198" s="26"/>
      <c r="H198" s="29"/>
      <c r="I198" s="108"/>
    </row>
    <row r="199" spans="1:9" ht="15.75" thickBot="1">
      <c r="A199" s="120"/>
      <c r="B199" s="138"/>
      <c r="C199" s="104"/>
      <c r="D199" s="104"/>
      <c r="E199" s="106"/>
      <c r="F199" s="68">
        <v>5</v>
      </c>
      <c r="G199" s="27"/>
      <c r="H199" s="30"/>
      <c r="I199" s="109"/>
    </row>
    <row r="200" spans="1:9" ht="15" customHeight="1" thickBot="1">
      <c r="A200" s="118">
        <v>40</v>
      </c>
      <c r="B200" s="129"/>
      <c r="C200" s="103"/>
      <c r="D200" s="103"/>
      <c r="E200" s="105"/>
      <c r="F200" s="67">
        <v>1</v>
      </c>
      <c r="G200" s="25"/>
      <c r="H200" s="28"/>
      <c r="I200" s="107"/>
    </row>
    <row r="201" spans="1:9" ht="15.75" thickBot="1">
      <c r="A201" s="119"/>
      <c r="B201" s="129"/>
      <c r="C201" s="103"/>
      <c r="D201" s="103"/>
      <c r="E201" s="105"/>
      <c r="F201" s="68">
        <v>2</v>
      </c>
      <c r="G201" s="26"/>
      <c r="H201" s="29"/>
      <c r="I201" s="108"/>
    </row>
    <row r="202" spans="1:9" ht="15.75" thickBot="1">
      <c r="A202" s="119"/>
      <c r="B202" s="129"/>
      <c r="C202" s="103"/>
      <c r="D202" s="103"/>
      <c r="E202" s="105"/>
      <c r="F202" s="68">
        <v>3</v>
      </c>
      <c r="G202" s="26"/>
      <c r="H202" s="29"/>
      <c r="I202" s="108"/>
    </row>
    <row r="203" spans="1:9" ht="15.75" thickBot="1">
      <c r="A203" s="119"/>
      <c r="B203" s="129"/>
      <c r="C203" s="103"/>
      <c r="D203" s="103"/>
      <c r="E203" s="105"/>
      <c r="F203" s="68">
        <v>4</v>
      </c>
      <c r="G203" s="26"/>
      <c r="H203" s="29"/>
      <c r="I203" s="108"/>
    </row>
    <row r="204" spans="1:9" ht="15.75" thickBot="1">
      <c r="A204" s="120"/>
      <c r="B204" s="138"/>
      <c r="C204" s="104"/>
      <c r="D204" s="104"/>
      <c r="E204" s="106"/>
      <c r="F204" s="68">
        <v>5</v>
      </c>
      <c r="G204" s="27"/>
      <c r="H204" s="30"/>
      <c r="I204" s="109"/>
    </row>
    <row r="205" spans="1:9" ht="15" customHeight="1" thickBot="1">
      <c r="A205" s="118">
        <v>41</v>
      </c>
      <c r="B205" s="129"/>
      <c r="C205" s="103"/>
      <c r="D205" s="103"/>
      <c r="E205" s="105"/>
      <c r="F205" s="67">
        <v>1</v>
      </c>
      <c r="G205" s="25"/>
      <c r="H205" s="28"/>
      <c r="I205" s="107"/>
    </row>
    <row r="206" spans="1:9" ht="15.75" thickBot="1">
      <c r="A206" s="119"/>
      <c r="B206" s="129"/>
      <c r="C206" s="103"/>
      <c r="D206" s="103"/>
      <c r="E206" s="105"/>
      <c r="F206" s="68">
        <v>2</v>
      </c>
      <c r="G206" s="26"/>
      <c r="H206" s="29"/>
      <c r="I206" s="108"/>
    </row>
    <row r="207" spans="1:9" ht="15.75" thickBot="1">
      <c r="A207" s="119"/>
      <c r="B207" s="129"/>
      <c r="C207" s="103"/>
      <c r="D207" s="103"/>
      <c r="E207" s="105"/>
      <c r="F207" s="68">
        <v>3</v>
      </c>
      <c r="G207" s="26"/>
      <c r="H207" s="29"/>
      <c r="I207" s="108"/>
    </row>
    <row r="208" spans="1:9" ht="15.75" thickBot="1">
      <c r="A208" s="119"/>
      <c r="B208" s="129"/>
      <c r="C208" s="103"/>
      <c r="D208" s="103"/>
      <c r="E208" s="105"/>
      <c r="F208" s="68">
        <v>4</v>
      </c>
      <c r="G208" s="26"/>
      <c r="H208" s="29"/>
      <c r="I208" s="108"/>
    </row>
    <row r="209" spans="1:9" ht="15.75" thickBot="1">
      <c r="A209" s="120"/>
      <c r="B209" s="138"/>
      <c r="C209" s="104"/>
      <c r="D209" s="104"/>
      <c r="E209" s="106"/>
      <c r="F209" s="68">
        <v>5</v>
      </c>
      <c r="G209" s="27"/>
      <c r="H209" s="30"/>
      <c r="I209" s="109"/>
    </row>
    <row r="210" spans="1:9" ht="15" customHeight="1" thickBot="1">
      <c r="A210" s="118">
        <v>42</v>
      </c>
      <c r="B210" s="129"/>
      <c r="C210" s="103"/>
      <c r="D210" s="103"/>
      <c r="E210" s="105"/>
      <c r="F210" s="67">
        <v>1</v>
      </c>
      <c r="G210" s="25"/>
      <c r="H210" s="28"/>
      <c r="I210" s="107"/>
    </row>
    <row r="211" spans="1:9" ht="15.75" thickBot="1">
      <c r="A211" s="119"/>
      <c r="B211" s="129"/>
      <c r="C211" s="103"/>
      <c r="D211" s="103"/>
      <c r="E211" s="105"/>
      <c r="F211" s="68">
        <v>2</v>
      </c>
      <c r="G211" s="26"/>
      <c r="H211" s="29"/>
      <c r="I211" s="108"/>
    </row>
    <row r="212" spans="1:9" ht="15.75" thickBot="1">
      <c r="A212" s="119"/>
      <c r="B212" s="129"/>
      <c r="C212" s="103"/>
      <c r="D212" s="103"/>
      <c r="E212" s="105"/>
      <c r="F212" s="68">
        <v>3</v>
      </c>
      <c r="G212" s="26"/>
      <c r="H212" s="29"/>
      <c r="I212" s="108"/>
    </row>
    <row r="213" spans="1:9" ht="15.75" thickBot="1">
      <c r="A213" s="119"/>
      <c r="B213" s="129"/>
      <c r="C213" s="103"/>
      <c r="D213" s="103"/>
      <c r="E213" s="105"/>
      <c r="F213" s="68">
        <v>4</v>
      </c>
      <c r="G213" s="26"/>
      <c r="H213" s="29"/>
      <c r="I213" s="108"/>
    </row>
    <row r="214" spans="1:9" ht="15.75" thickBot="1">
      <c r="A214" s="120"/>
      <c r="B214" s="138"/>
      <c r="C214" s="104"/>
      <c r="D214" s="104"/>
      <c r="E214" s="106"/>
      <c r="F214" s="68">
        <v>5</v>
      </c>
      <c r="G214" s="27"/>
      <c r="H214" s="30"/>
      <c r="I214" s="109"/>
    </row>
    <row r="215" spans="1:9" ht="15" customHeight="1" thickBot="1">
      <c r="A215" s="118">
        <v>43</v>
      </c>
      <c r="B215" s="129"/>
      <c r="C215" s="103"/>
      <c r="D215" s="103"/>
      <c r="E215" s="105"/>
      <c r="F215" s="67">
        <v>1</v>
      </c>
      <c r="G215" s="25"/>
      <c r="H215" s="28"/>
      <c r="I215" s="107"/>
    </row>
    <row r="216" spans="1:9" ht="15.75" thickBot="1">
      <c r="A216" s="119"/>
      <c r="B216" s="129"/>
      <c r="C216" s="103"/>
      <c r="D216" s="103"/>
      <c r="E216" s="105"/>
      <c r="F216" s="68">
        <v>2</v>
      </c>
      <c r="G216" s="26"/>
      <c r="H216" s="29"/>
      <c r="I216" s="108"/>
    </row>
    <row r="217" spans="1:9" ht="15.75" thickBot="1">
      <c r="A217" s="119"/>
      <c r="B217" s="129"/>
      <c r="C217" s="103"/>
      <c r="D217" s="103"/>
      <c r="E217" s="105"/>
      <c r="F217" s="68">
        <v>3</v>
      </c>
      <c r="G217" s="26"/>
      <c r="H217" s="29"/>
      <c r="I217" s="108"/>
    </row>
    <row r="218" spans="1:9" ht="15.75" thickBot="1">
      <c r="A218" s="119"/>
      <c r="B218" s="129"/>
      <c r="C218" s="103"/>
      <c r="D218" s="103"/>
      <c r="E218" s="105"/>
      <c r="F218" s="68">
        <v>4</v>
      </c>
      <c r="G218" s="26"/>
      <c r="H218" s="29"/>
      <c r="I218" s="108"/>
    </row>
    <row r="219" spans="1:9" ht="15.75" thickBot="1">
      <c r="A219" s="120"/>
      <c r="B219" s="138"/>
      <c r="C219" s="104"/>
      <c r="D219" s="104"/>
      <c r="E219" s="106"/>
      <c r="F219" s="68">
        <v>5</v>
      </c>
      <c r="G219" s="27"/>
      <c r="H219" s="30"/>
      <c r="I219" s="109"/>
    </row>
    <row r="220" spans="1:9" ht="15" customHeight="1" thickBot="1">
      <c r="A220" s="118">
        <v>44</v>
      </c>
      <c r="B220" s="129"/>
      <c r="C220" s="103"/>
      <c r="D220" s="103"/>
      <c r="E220" s="105"/>
      <c r="F220" s="67">
        <v>1</v>
      </c>
      <c r="G220" s="25"/>
      <c r="H220" s="28"/>
      <c r="I220" s="107"/>
    </row>
    <row r="221" spans="1:9" ht="15.75" thickBot="1">
      <c r="A221" s="119"/>
      <c r="B221" s="129"/>
      <c r="C221" s="103"/>
      <c r="D221" s="103"/>
      <c r="E221" s="105"/>
      <c r="F221" s="68">
        <v>2</v>
      </c>
      <c r="G221" s="26"/>
      <c r="H221" s="29"/>
      <c r="I221" s="108"/>
    </row>
    <row r="222" spans="1:9" ht="15.75" thickBot="1">
      <c r="A222" s="119"/>
      <c r="B222" s="129"/>
      <c r="C222" s="103"/>
      <c r="D222" s="103"/>
      <c r="E222" s="105"/>
      <c r="F222" s="68">
        <v>3</v>
      </c>
      <c r="G222" s="26"/>
      <c r="H222" s="29"/>
      <c r="I222" s="108"/>
    </row>
    <row r="223" spans="1:9" ht="15.75" thickBot="1">
      <c r="A223" s="119"/>
      <c r="B223" s="129"/>
      <c r="C223" s="103"/>
      <c r="D223" s="103"/>
      <c r="E223" s="105"/>
      <c r="F223" s="68">
        <v>4</v>
      </c>
      <c r="G223" s="26"/>
      <c r="H223" s="29"/>
      <c r="I223" s="108"/>
    </row>
    <row r="224" spans="1:9" ht="15.75" thickBot="1">
      <c r="A224" s="120"/>
      <c r="B224" s="138"/>
      <c r="C224" s="104"/>
      <c r="D224" s="104"/>
      <c r="E224" s="106"/>
      <c r="F224" s="68">
        <v>5</v>
      </c>
      <c r="G224" s="27"/>
      <c r="H224" s="30"/>
      <c r="I224" s="109"/>
    </row>
    <row r="225" spans="1:9" ht="15" customHeight="1" thickBot="1">
      <c r="A225" s="118">
        <v>45</v>
      </c>
      <c r="B225" s="129"/>
      <c r="C225" s="103"/>
      <c r="D225" s="103"/>
      <c r="E225" s="105"/>
      <c r="F225" s="67">
        <v>1</v>
      </c>
      <c r="G225" s="25"/>
      <c r="H225" s="28"/>
      <c r="I225" s="107"/>
    </row>
    <row r="226" spans="1:9" ht="15.75" thickBot="1">
      <c r="A226" s="119"/>
      <c r="B226" s="129"/>
      <c r="C226" s="103"/>
      <c r="D226" s="103"/>
      <c r="E226" s="105"/>
      <c r="F226" s="68">
        <v>2</v>
      </c>
      <c r="G226" s="26"/>
      <c r="H226" s="29"/>
      <c r="I226" s="108"/>
    </row>
    <row r="227" spans="1:9" ht="15.75" thickBot="1">
      <c r="A227" s="119"/>
      <c r="B227" s="129"/>
      <c r="C227" s="103"/>
      <c r="D227" s="103"/>
      <c r="E227" s="105"/>
      <c r="F227" s="68">
        <v>3</v>
      </c>
      <c r="G227" s="26"/>
      <c r="H227" s="29"/>
      <c r="I227" s="108"/>
    </row>
    <row r="228" spans="1:9" ht="15.75" thickBot="1">
      <c r="A228" s="119"/>
      <c r="B228" s="129"/>
      <c r="C228" s="103"/>
      <c r="D228" s="103"/>
      <c r="E228" s="105"/>
      <c r="F228" s="68">
        <v>4</v>
      </c>
      <c r="G228" s="26"/>
      <c r="H228" s="29"/>
      <c r="I228" s="108"/>
    </row>
    <row r="229" spans="1:9" ht="15.75" thickBot="1">
      <c r="A229" s="120"/>
      <c r="B229" s="138"/>
      <c r="C229" s="104"/>
      <c r="D229" s="104"/>
      <c r="E229" s="106"/>
      <c r="F229" s="68">
        <v>5</v>
      </c>
      <c r="G229" s="27"/>
      <c r="H229" s="30"/>
      <c r="I229" s="109"/>
    </row>
    <row r="230" spans="1:9" ht="15" customHeight="1" thickBot="1">
      <c r="A230" s="118">
        <v>46</v>
      </c>
      <c r="B230" s="129"/>
      <c r="C230" s="103"/>
      <c r="D230" s="103"/>
      <c r="E230" s="105"/>
      <c r="F230" s="67">
        <v>1</v>
      </c>
      <c r="G230" s="25"/>
      <c r="H230" s="28"/>
      <c r="I230" s="107"/>
    </row>
    <row r="231" spans="1:9" ht="15.75" thickBot="1">
      <c r="A231" s="119"/>
      <c r="B231" s="129"/>
      <c r="C231" s="103"/>
      <c r="D231" s="103"/>
      <c r="E231" s="105"/>
      <c r="F231" s="68">
        <v>2</v>
      </c>
      <c r="G231" s="26"/>
      <c r="H231" s="29"/>
      <c r="I231" s="108"/>
    </row>
    <row r="232" spans="1:9" ht="15.75" thickBot="1">
      <c r="A232" s="119"/>
      <c r="B232" s="129"/>
      <c r="C232" s="103"/>
      <c r="D232" s="103"/>
      <c r="E232" s="105"/>
      <c r="F232" s="68">
        <v>3</v>
      </c>
      <c r="G232" s="26"/>
      <c r="H232" s="29"/>
      <c r="I232" s="108"/>
    </row>
    <row r="233" spans="1:9" ht="15.75" thickBot="1">
      <c r="A233" s="119"/>
      <c r="B233" s="129"/>
      <c r="C233" s="103"/>
      <c r="D233" s="103"/>
      <c r="E233" s="105"/>
      <c r="F233" s="68">
        <v>4</v>
      </c>
      <c r="G233" s="26"/>
      <c r="H233" s="29"/>
      <c r="I233" s="108"/>
    </row>
    <row r="234" spans="1:9" ht="15.75" thickBot="1">
      <c r="A234" s="120"/>
      <c r="B234" s="138"/>
      <c r="C234" s="104"/>
      <c r="D234" s="104"/>
      <c r="E234" s="106"/>
      <c r="F234" s="68">
        <v>5</v>
      </c>
      <c r="G234" s="27"/>
      <c r="H234" s="30"/>
      <c r="I234" s="109"/>
    </row>
    <row r="235" spans="1:9" ht="15" customHeight="1" thickBot="1">
      <c r="A235" s="118">
        <v>47</v>
      </c>
      <c r="B235" s="129"/>
      <c r="C235" s="103"/>
      <c r="D235" s="103"/>
      <c r="E235" s="105"/>
      <c r="F235" s="67">
        <v>1</v>
      </c>
      <c r="G235" s="25"/>
      <c r="H235" s="28"/>
      <c r="I235" s="107"/>
    </row>
    <row r="236" spans="1:9" ht="15.75" thickBot="1">
      <c r="A236" s="119"/>
      <c r="B236" s="129"/>
      <c r="C236" s="103"/>
      <c r="D236" s="103"/>
      <c r="E236" s="105"/>
      <c r="F236" s="68">
        <v>2</v>
      </c>
      <c r="G236" s="26"/>
      <c r="H236" s="29"/>
      <c r="I236" s="108"/>
    </row>
    <row r="237" spans="1:9" ht="15.75" thickBot="1">
      <c r="A237" s="119"/>
      <c r="B237" s="129"/>
      <c r="C237" s="103"/>
      <c r="D237" s="103"/>
      <c r="E237" s="105"/>
      <c r="F237" s="68">
        <v>3</v>
      </c>
      <c r="G237" s="26"/>
      <c r="H237" s="29"/>
      <c r="I237" s="108"/>
    </row>
    <row r="238" spans="1:9" ht="15.75" thickBot="1">
      <c r="A238" s="119"/>
      <c r="B238" s="129"/>
      <c r="C238" s="103"/>
      <c r="D238" s="103"/>
      <c r="E238" s="105"/>
      <c r="F238" s="68">
        <v>4</v>
      </c>
      <c r="G238" s="26"/>
      <c r="H238" s="29"/>
      <c r="I238" s="108"/>
    </row>
    <row r="239" spans="1:9" ht="15.75" thickBot="1">
      <c r="A239" s="120"/>
      <c r="B239" s="138"/>
      <c r="C239" s="104"/>
      <c r="D239" s="104"/>
      <c r="E239" s="106"/>
      <c r="F239" s="68">
        <v>5</v>
      </c>
      <c r="G239" s="27"/>
      <c r="H239" s="30"/>
      <c r="I239" s="109"/>
    </row>
    <row r="240" spans="1:9" ht="15" customHeight="1" thickBot="1">
      <c r="A240" s="118">
        <v>48</v>
      </c>
      <c r="B240" s="129"/>
      <c r="C240" s="103"/>
      <c r="D240" s="103"/>
      <c r="E240" s="105"/>
      <c r="F240" s="67">
        <v>1</v>
      </c>
      <c r="G240" s="25"/>
      <c r="H240" s="28"/>
      <c r="I240" s="107"/>
    </row>
    <row r="241" spans="1:9" ht="15.75" thickBot="1">
      <c r="A241" s="119"/>
      <c r="B241" s="129"/>
      <c r="C241" s="103"/>
      <c r="D241" s="103"/>
      <c r="E241" s="105"/>
      <c r="F241" s="68">
        <v>2</v>
      </c>
      <c r="G241" s="26"/>
      <c r="H241" s="29"/>
      <c r="I241" s="108"/>
    </row>
    <row r="242" spans="1:9" ht="15.75" thickBot="1">
      <c r="A242" s="119"/>
      <c r="B242" s="129"/>
      <c r="C242" s="103"/>
      <c r="D242" s="103"/>
      <c r="E242" s="105"/>
      <c r="F242" s="68">
        <v>3</v>
      </c>
      <c r="G242" s="26"/>
      <c r="H242" s="29"/>
      <c r="I242" s="108"/>
    </row>
    <row r="243" spans="1:9" ht="15.75" thickBot="1">
      <c r="A243" s="119"/>
      <c r="B243" s="129"/>
      <c r="C243" s="103"/>
      <c r="D243" s="103"/>
      <c r="E243" s="105"/>
      <c r="F243" s="68">
        <v>4</v>
      </c>
      <c r="G243" s="26"/>
      <c r="H243" s="29"/>
      <c r="I243" s="108"/>
    </row>
    <row r="244" spans="1:9" ht="15.75" thickBot="1">
      <c r="A244" s="120"/>
      <c r="B244" s="138"/>
      <c r="C244" s="104"/>
      <c r="D244" s="104"/>
      <c r="E244" s="106"/>
      <c r="F244" s="68">
        <v>5</v>
      </c>
      <c r="G244" s="27"/>
      <c r="H244" s="30"/>
      <c r="I244" s="109"/>
    </row>
    <row r="245" spans="1:9" ht="15" customHeight="1" thickBot="1">
      <c r="A245" s="118">
        <v>49</v>
      </c>
      <c r="B245" s="129"/>
      <c r="C245" s="103"/>
      <c r="D245" s="103"/>
      <c r="E245" s="105"/>
      <c r="F245" s="67">
        <v>1</v>
      </c>
      <c r="G245" s="25"/>
      <c r="H245" s="28"/>
      <c r="I245" s="107"/>
    </row>
    <row r="246" spans="1:9" ht="15.75" thickBot="1">
      <c r="A246" s="119"/>
      <c r="B246" s="129"/>
      <c r="C246" s="103"/>
      <c r="D246" s="103"/>
      <c r="E246" s="105"/>
      <c r="F246" s="68">
        <v>2</v>
      </c>
      <c r="G246" s="26"/>
      <c r="H246" s="29"/>
      <c r="I246" s="108"/>
    </row>
    <row r="247" spans="1:9" ht="15.75" thickBot="1">
      <c r="A247" s="119"/>
      <c r="B247" s="129"/>
      <c r="C247" s="103"/>
      <c r="D247" s="103"/>
      <c r="E247" s="105"/>
      <c r="F247" s="68">
        <v>3</v>
      </c>
      <c r="G247" s="26"/>
      <c r="H247" s="29"/>
      <c r="I247" s="108"/>
    </row>
    <row r="248" spans="1:9" ht="15.75" thickBot="1">
      <c r="A248" s="119"/>
      <c r="B248" s="129"/>
      <c r="C248" s="103"/>
      <c r="D248" s="103"/>
      <c r="E248" s="105"/>
      <c r="F248" s="68">
        <v>4</v>
      </c>
      <c r="G248" s="26"/>
      <c r="H248" s="29"/>
      <c r="I248" s="108"/>
    </row>
    <row r="249" spans="1:9" ht="15.75" thickBot="1">
      <c r="A249" s="120"/>
      <c r="B249" s="138"/>
      <c r="C249" s="104"/>
      <c r="D249" s="104"/>
      <c r="E249" s="106"/>
      <c r="F249" s="68">
        <v>5</v>
      </c>
      <c r="G249" s="27"/>
      <c r="H249" s="30"/>
      <c r="I249" s="109"/>
    </row>
    <row r="250" spans="1:9" ht="15" customHeight="1" thickBot="1">
      <c r="A250" s="118">
        <v>50</v>
      </c>
      <c r="B250" s="129"/>
      <c r="C250" s="103"/>
      <c r="D250" s="103"/>
      <c r="E250" s="105"/>
      <c r="F250" s="67">
        <v>1</v>
      </c>
      <c r="G250" s="25"/>
      <c r="H250" s="28"/>
      <c r="I250" s="107"/>
    </row>
    <row r="251" spans="1:9" ht="15.75" thickBot="1">
      <c r="A251" s="119"/>
      <c r="B251" s="129"/>
      <c r="C251" s="103"/>
      <c r="D251" s="103"/>
      <c r="E251" s="105"/>
      <c r="F251" s="68">
        <v>2</v>
      </c>
      <c r="G251" s="26"/>
      <c r="H251" s="29"/>
      <c r="I251" s="108"/>
    </row>
    <row r="252" spans="1:9" ht="15.75" thickBot="1">
      <c r="A252" s="119"/>
      <c r="B252" s="129"/>
      <c r="C252" s="103"/>
      <c r="D252" s="103"/>
      <c r="E252" s="105"/>
      <c r="F252" s="68">
        <v>3</v>
      </c>
      <c r="G252" s="26"/>
      <c r="H252" s="29"/>
      <c r="I252" s="108"/>
    </row>
    <row r="253" spans="1:9" ht="15.75" thickBot="1">
      <c r="A253" s="119"/>
      <c r="B253" s="129"/>
      <c r="C253" s="103"/>
      <c r="D253" s="103"/>
      <c r="E253" s="105"/>
      <c r="F253" s="68">
        <v>4</v>
      </c>
      <c r="G253" s="26"/>
      <c r="H253" s="29"/>
      <c r="I253" s="108"/>
    </row>
    <row r="254" spans="1:9" ht="15.75" thickBot="1">
      <c r="A254" s="120"/>
      <c r="B254" s="138"/>
      <c r="C254" s="104"/>
      <c r="D254" s="104"/>
      <c r="E254" s="106"/>
      <c r="F254" s="68">
        <v>5</v>
      </c>
      <c r="G254" s="27"/>
      <c r="H254" s="30"/>
      <c r="I254" s="109"/>
    </row>
    <row r="255" spans="1:9" ht="24" customHeight="1" thickBot="1">
      <c r="A255" s="139" t="s">
        <v>446</v>
      </c>
      <c r="B255" s="140"/>
      <c r="C255" s="22">
        <f>SUM(C5:C254)</f>
        <v>1797</v>
      </c>
      <c r="D255" s="59"/>
      <c r="E255" s="22">
        <f>SUM(E5:E254)</f>
        <v>940</v>
      </c>
      <c r="F255" s="60"/>
      <c r="G255" s="57"/>
      <c r="H255" s="57"/>
      <c r="I255" s="58"/>
    </row>
  </sheetData>
  <sheetProtection password="C504" sheet="1" objects="1" scenarios="1" selectLockedCells="1"/>
  <customSheetViews>
    <customSheetView guid="{61D3C401-9D0C-43BE-A110-F59DF9C43A02}" scale="75" fitToPage="1">
      <selection activeCell="E9" sqref="E9"/>
      <pageMargins left="0.45" right="0.55000000000000004" top="1" bottom="1" header="0.5" footer="0.5"/>
      <headerFooter>
        <oddHeader>&amp;L&amp;G&amp;RPrinted On &amp;D</oddHeader>
        <oddFooter>&amp;LCONFIDENTIAL&amp;R&amp;A –– &amp;F</oddFooter>
      </headerFooter>
    </customSheetView>
  </customSheetViews>
  <mergeCells count="305">
    <mergeCell ref="A255:B255"/>
    <mergeCell ref="A240:A244"/>
    <mergeCell ref="A235:A239"/>
    <mergeCell ref="A250:A254"/>
    <mergeCell ref="B250:B254"/>
    <mergeCell ref="A245:A249"/>
    <mergeCell ref="A145:A149"/>
    <mergeCell ref="B135:B139"/>
    <mergeCell ref="B150:B154"/>
    <mergeCell ref="B145:B149"/>
    <mergeCell ref="A150:A154"/>
    <mergeCell ref="A135:A139"/>
    <mergeCell ref="A140:A144"/>
    <mergeCell ref="A195:A199"/>
    <mergeCell ref="B225:B229"/>
    <mergeCell ref="A220:A224"/>
    <mergeCell ref="B245:B249"/>
    <mergeCell ref="B235:B239"/>
    <mergeCell ref="B165:B169"/>
    <mergeCell ref="B215:B219"/>
    <mergeCell ref="A205:A209"/>
    <mergeCell ref="B205:B209"/>
    <mergeCell ref="A215:A219"/>
    <mergeCell ref="A165:A169"/>
    <mergeCell ref="C115:C119"/>
    <mergeCell ref="C130:C134"/>
    <mergeCell ref="C125:C129"/>
    <mergeCell ref="A155:A159"/>
    <mergeCell ref="A160:A164"/>
    <mergeCell ref="A210:A214"/>
    <mergeCell ref="B180:B184"/>
    <mergeCell ref="C195:C199"/>
    <mergeCell ref="B210:B214"/>
    <mergeCell ref="A200:A204"/>
    <mergeCell ref="C215:C219"/>
    <mergeCell ref="B240:B244"/>
    <mergeCell ref="A230:A234"/>
    <mergeCell ref="B230:B234"/>
    <mergeCell ref="A225:A229"/>
    <mergeCell ref="B220:B224"/>
    <mergeCell ref="C170:C174"/>
    <mergeCell ref="A185:A189"/>
    <mergeCell ref="B190:B194"/>
    <mergeCell ref="B185:B189"/>
    <mergeCell ref="A180:A184"/>
    <mergeCell ref="A170:A174"/>
    <mergeCell ref="B175:B179"/>
    <mergeCell ref="A190:A194"/>
    <mergeCell ref="A175:A179"/>
    <mergeCell ref="C175:C179"/>
    <mergeCell ref="C180:C184"/>
    <mergeCell ref="C185:C189"/>
    <mergeCell ref="C190:C194"/>
    <mergeCell ref="A75:A79"/>
    <mergeCell ref="B95:B99"/>
    <mergeCell ref="B140:B144"/>
    <mergeCell ref="B125:B129"/>
    <mergeCell ref="A100:A104"/>
    <mergeCell ref="B80:B84"/>
    <mergeCell ref="A80:A84"/>
    <mergeCell ref="B105:B109"/>
    <mergeCell ref="A85:A89"/>
    <mergeCell ref="B100:B104"/>
    <mergeCell ref="A90:A94"/>
    <mergeCell ref="A115:A119"/>
    <mergeCell ref="D195:D199"/>
    <mergeCell ref="A95:A99"/>
    <mergeCell ref="D105:D109"/>
    <mergeCell ref="D85:D89"/>
    <mergeCell ref="C90:C94"/>
    <mergeCell ref="C85:C89"/>
    <mergeCell ref="C95:C99"/>
    <mergeCell ref="C100:C104"/>
    <mergeCell ref="A105:A109"/>
    <mergeCell ref="D125:D129"/>
    <mergeCell ref="D140:D144"/>
    <mergeCell ref="B195:B199"/>
    <mergeCell ref="A130:A134"/>
    <mergeCell ref="A125:A129"/>
    <mergeCell ref="A110:A114"/>
    <mergeCell ref="A120:A124"/>
    <mergeCell ref="D175:D179"/>
    <mergeCell ref="D180:D184"/>
    <mergeCell ref="D170:D174"/>
    <mergeCell ref="C165:C169"/>
    <mergeCell ref="C160:C164"/>
    <mergeCell ref="D165:D169"/>
    <mergeCell ref="D160:D164"/>
    <mergeCell ref="D130:D134"/>
    <mergeCell ref="D210:D214"/>
    <mergeCell ref="D205:D209"/>
    <mergeCell ref="C210:C214"/>
    <mergeCell ref="C205:C209"/>
    <mergeCell ref="C200:C204"/>
    <mergeCell ref="B75:B79"/>
    <mergeCell ref="B130:B134"/>
    <mergeCell ref="B120:B124"/>
    <mergeCell ref="B115:B119"/>
    <mergeCell ref="B110:B114"/>
    <mergeCell ref="B90:B94"/>
    <mergeCell ref="B200:B204"/>
    <mergeCell ref="B170:B174"/>
    <mergeCell ref="D185:D189"/>
    <mergeCell ref="B160:B164"/>
    <mergeCell ref="D200:D204"/>
    <mergeCell ref="B85:B89"/>
    <mergeCell ref="C150:C154"/>
    <mergeCell ref="C145:C149"/>
    <mergeCell ref="C140:C144"/>
    <mergeCell ref="D115:D119"/>
    <mergeCell ref="D155:D159"/>
    <mergeCell ref="C155:C159"/>
    <mergeCell ref="D190:D194"/>
    <mergeCell ref="C80:C84"/>
    <mergeCell ref="D75:D79"/>
    <mergeCell ref="B155:B159"/>
    <mergeCell ref="C135:C139"/>
    <mergeCell ref="D90:D94"/>
    <mergeCell ref="D95:D99"/>
    <mergeCell ref="D135:D139"/>
    <mergeCell ref="D145:D149"/>
    <mergeCell ref="D150:D154"/>
    <mergeCell ref="C75:C79"/>
    <mergeCell ref="D110:D114"/>
    <mergeCell ref="D120:D124"/>
    <mergeCell ref="C105:C109"/>
    <mergeCell ref="C110:C114"/>
    <mergeCell ref="D100:D104"/>
    <mergeCell ref="D80:D84"/>
    <mergeCell ref="C120:C124"/>
    <mergeCell ref="A70:A74"/>
    <mergeCell ref="D65:D69"/>
    <mergeCell ref="D50:D54"/>
    <mergeCell ref="D40:D44"/>
    <mergeCell ref="C65:C69"/>
    <mergeCell ref="B65:B69"/>
    <mergeCell ref="B70:B74"/>
    <mergeCell ref="B55:B59"/>
    <mergeCell ref="B50:B54"/>
    <mergeCell ref="A55:A59"/>
    <mergeCell ref="A65:A69"/>
    <mergeCell ref="D55:D59"/>
    <mergeCell ref="A60:A64"/>
    <mergeCell ref="D70:D74"/>
    <mergeCell ref="C70:C74"/>
    <mergeCell ref="D35:D39"/>
    <mergeCell ref="C60:C64"/>
    <mergeCell ref="C50:C54"/>
    <mergeCell ref="D45:D49"/>
    <mergeCell ref="A50:A54"/>
    <mergeCell ref="C55:C59"/>
    <mergeCell ref="D60:D64"/>
    <mergeCell ref="B60:B64"/>
    <mergeCell ref="C45:C49"/>
    <mergeCell ref="C35:C39"/>
    <mergeCell ref="A45:A49"/>
    <mergeCell ref="B45:B49"/>
    <mergeCell ref="C40:C44"/>
    <mergeCell ref="A40:A44"/>
    <mergeCell ref="A35:A39"/>
    <mergeCell ref="B40:B44"/>
    <mergeCell ref="B35:B39"/>
    <mergeCell ref="B30:B34"/>
    <mergeCell ref="C25:C29"/>
    <mergeCell ref="B10:B14"/>
    <mergeCell ref="D25:D29"/>
    <mergeCell ref="A15:A19"/>
    <mergeCell ref="A20:A24"/>
    <mergeCell ref="B20:B24"/>
    <mergeCell ref="B15:B19"/>
    <mergeCell ref="B25:B29"/>
    <mergeCell ref="A30:A34"/>
    <mergeCell ref="D30:D34"/>
    <mergeCell ref="C30:C34"/>
    <mergeCell ref="E25:E29"/>
    <mergeCell ref="E35:E39"/>
    <mergeCell ref="E30:E34"/>
    <mergeCell ref="I10:I14"/>
    <mergeCell ref="I35:I39"/>
    <mergeCell ref="A10:A14"/>
    <mergeCell ref="A25:A29"/>
    <mergeCell ref="A1:I1"/>
    <mergeCell ref="A3:I3"/>
    <mergeCell ref="A5:A9"/>
    <mergeCell ref="B5:B9"/>
    <mergeCell ref="A4:B4"/>
    <mergeCell ref="E10:E14"/>
    <mergeCell ref="C10:C14"/>
    <mergeCell ref="D10:D14"/>
    <mergeCell ref="C20:C24"/>
    <mergeCell ref="D15:D19"/>
    <mergeCell ref="D20:D24"/>
    <mergeCell ref="C15:C19"/>
    <mergeCell ref="E5:E9"/>
    <mergeCell ref="I5:I9"/>
    <mergeCell ref="F4:G4"/>
    <mergeCell ref="C5:C9"/>
    <mergeCell ref="D5:D9"/>
    <mergeCell ref="E80:E84"/>
    <mergeCell ref="I70:I74"/>
    <mergeCell ref="E50:E54"/>
    <mergeCell ref="E75:E79"/>
    <mergeCell ref="I65:I69"/>
    <mergeCell ref="I20:I24"/>
    <mergeCell ref="I25:I29"/>
    <mergeCell ref="I75:I79"/>
    <mergeCell ref="I15:I19"/>
    <mergeCell ref="I55:I59"/>
    <mergeCell ref="I40:I44"/>
    <mergeCell ref="I30:I34"/>
    <mergeCell ref="I50:I54"/>
    <mergeCell ref="I45:I49"/>
    <mergeCell ref="I60:I64"/>
    <mergeCell ref="I80:I84"/>
    <mergeCell ref="E55:E59"/>
    <mergeCell ref="E60:E64"/>
    <mergeCell ref="E65:E69"/>
    <mergeCell ref="E70:E74"/>
    <mergeCell ref="E40:E44"/>
    <mergeCell ref="E15:E19"/>
    <mergeCell ref="E45:E49"/>
    <mergeCell ref="E20:E24"/>
    <mergeCell ref="I105:I109"/>
    <mergeCell ref="I110:I114"/>
    <mergeCell ref="E110:E114"/>
    <mergeCell ref="E120:E124"/>
    <mergeCell ref="E115:E119"/>
    <mergeCell ref="E105:E109"/>
    <mergeCell ref="I120:I124"/>
    <mergeCell ref="I115:I119"/>
    <mergeCell ref="E85:E89"/>
    <mergeCell ref="I100:I104"/>
    <mergeCell ref="E90:E94"/>
    <mergeCell ref="I85:I89"/>
    <mergeCell ref="E100:E104"/>
    <mergeCell ref="E95:E99"/>
    <mergeCell ref="I95:I99"/>
    <mergeCell ref="I90:I94"/>
    <mergeCell ref="I140:I144"/>
    <mergeCell ref="I125:I129"/>
    <mergeCell ref="I130:I134"/>
    <mergeCell ref="I180:I184"/>
    <mergeCell ref="E135:E139"/>
    <mergeCell ref="I175:I179"/>
    <mergeCell ref="E175:E179"/>
    <mergeCell ref="I145:I149"/>
    <mergeCell ref="E180:E184"/>
    <mergeCell ref="I165:I169"/>
    <mergeCell ref="E125:E129"/>
    <mergeCell ref="E130:E134"/>
    <mergeCell ref="E170:E174"/>
    <mergeCell ref="I160:I164"/>
    <mergeCell ref="E165:E169"/>
    <mergeCell ref="I135:I139"/>
    <mergeCell ref="E140:E144"/>
    <mergeCell ref="E145:E149"/>
    <mergeCell ref="E150:E154"/>
    <mergeCell ref="I150:I154"/>
    <mergeCell ref="I170:I174"/>
    <mergeCell ref="I155:I159"/>
    <mergeCell ref="E155:E159"/>
    <mergeCell ref="E160:E164"/>
    <mergeCell ref="I185:I189"/>
    <mergeCell ref="E185:E189"/>
    <mergeCell ref="I200:I204"/>
    <mergeCell ref="I210:I214"/>
    <mergeCell ref="E205:E209"/>
    <mergeCell ref="I205:I209"/>
    <mergeCell ref="E190:E194"/>
    <mergeCell ref="E210:E214"/>
    <mergeCell ref="E195:E199"/>
    <mergeCell ref="I190:I194"/>
    <mergeCell ref="I195:I199"/>
    <mergeCell ref="E200:E204"/>
    <mergeCell ref="I240:I244"/>
    <mergeCell ref="I250:I254"/>
    <mergeCell ref="E245:E249"/>
    <mergeCell ref="I245:I249"/>
    <mergeCell ref="E240:E244"/>
    <mergeCell ref="I215:I219"/>
    <mergeCell ref="E215:E219"/>
    <mergeCell ref="I220:I224"/>
    <mergeCell ref="E235:E239"/>
    <mergeCell ref="I230:I234"/>
    <mergeCell ref="I225:I229"/>
    <mergeCell ref="E225:E229"/>
    <mergeCell ref="I235:I239"/>
    <mergeCell ref="E230:E234"/>
    <mergeCell ref="C220:C224"/>
    <mergeCell ref="C225:C229"/>
    <mergeCell ref="C230:C234"/>
    <mergeCell ref="D215:D219"/>
    <mergeCell ref="E220:E224"/>
    <mergeCell ref="D220:D224"/>
    <mergeCell ref="D225:D229"/>
    <mergeCell ref="D230:D234"/>
    <mergeCell ref="C250:C254"/>
    <mergeCell ref="E250:E254"/>
    <mergeCell ref="D250:D254"/>
    <mergeCell ref="C245:C249"/>
    <mergeCell ref="D245:D249"/>
    <mergeCell ref="C235:C239"/>
    <mergeCell ref="D235:D239"/>
    <mergeCell ref="C240:C244"/>
    <mergeCell ref="D240:D244"/>
  </mergeCells>
  <phoneticPr fontId="2" type="noConversion"/>
  <conditionalFormatting sqref="I5 I10:I249 F5:H249 A20:A254 B180:E254 B90:E90 B80:E80 B85:E85 B75:E75 B105:E105 B95:E95 B100:E100 B115:E115 B120:E120 B110:E110 B135:E135 B125:E125 B130:E130 B140:E140 B150:E150 B145:E145 B155:E155 B160:E175 B5:E70 F25:I254">
    <cfRule type="cellIs" dxfId="31" priority="2" stopIfTrue="1" operator="lessThan">
      <formula>1</formula>
    </cfRule>
  </conditionalFormatting>
  <conditionalFormatting sqref="B135:E135 B140:E140 B145:E145 B130:E130 B75:E75 B90:E90 B80:E80 B85:E85 B100:E100 B105:E105 B95:E95 B115:E115 B120:E120 B110:E110 B125:E125 B5:E70">
    <cfRule type="cellIs" dxfId="30" priority="1" stopIfTrue="1" operator="lessThan">
      <formula>1</formula>
    </cfRule>
  </conditionalFormatting>
  <pageMargins left="0.41" right="0.28000000000000003" top="0.47" bottom="0.56000000000000005" header="0.24" footer="0.26"/>
  <pageSetup scale="55" orientation="landscape" r:id="rId1"/>
  <headerFooter>
    <oddHeader>&amp;L&amp;G&amp;RPrinted On &amp;D</oddHeader>
    <oddFooter>&amp;LCONFIDENTIAL&amp;R&amp;A –– &amp;F</oddFooter>
  </headerFooter>
  <rowBreaks count="1" manualBreakCount="1">
    <brk id="54" max="16383" man="1"/>
  </rowBreaks>
  <legacyDrawingHF r:id="rId2"/>
</worksheet>
</file>

<file path=xl/worksheets/sheet5.xml><?xml version="1.0" encoding="utf-8"?>
<worksheet xmlns="http://schemas.openxmlformats.org/spreadsheetml/2006/main" xmlns:r="http://schemas.openxmlformats.org/officeDocument/2006/relationships">
  <dimension ref="A1:I255"/>
  <sheetViews>
    <sheetView zoomScale="75" zoomScaleNormal="50" zoomScalePageLayoutView="50" workbookViewId="0">
      <pane ySplit="4" topLeftCell="A5" activePane="bottomLeft" state="frozen"/>
      <selection pane="bottomLeft" activeCell="B55" sqref="B55:B59"/>
    </sheetView>
  </sheetViews>
  <sheetFormatPr defaultColWidth="10.625" defaultRowHeight="36.950000000000003" customHeight="1"/>
  <cols>
    <col min="1" max="1" width="9.75" style="45" customWidth="1"/>
    <col min="2" max="2" width="28.375" style="45" customWidth="1"/>
    <col min="3" max="3" width="11.375" style="45" customWidth="1"/>
    <col min="4" max="4" width="27.875" style="45" customWidth="1"/>
    <col min="5" max="5" width="12.5" style="45" customWidth="1"/>
    <col min="6" max="6" width="3.125" style="45" customWidth="1"/>
    <col min="7" max="7" width="48.625" style="45" customWidth="1"/>
    <col min="8" max="8" width="11.125" style="45" customWidth="1"/>
    <col min="9" max="9" width="51.625" style="45" customWidth="1"/>
    <col min="10" max="16384" width="10.625" style="45"/>
  </cols>
  <sheetData>
    <row r="1" spans="1:9" ht="33" customHeight="1">
      <c r="A1" s="82" t="str">
        <f>Information!A2</f>
        <v>Southeast  TANKLESS BUSINESS PLAN</v>
      </c>
      <c r="B1" s="82"/>
      <c r="C1" s="82"/>
      <c r="D1" s="82"/>
      <c r="E1" s="82"/>
      <c r="F1" s="82"/>
      <c r="G1" s="82"/>
      <c r="H1" s="82"/>
      <c r="I1" s="82"/>
    </row>
    <row r="2" spans="1:9" ht="33" customHeight="1">
      <c r="A2" s="44"/>
      <c r="B2" s="44"/>
      <c r="C2" s="44"/>
      <c r="D2" s="44"/>
      <c r="E2" s="44"/>
      <c r="F2" s="44"/>
      <c r="G2" s="44"/>
      <c r="H2" s="44"/>
      <c r="I2" s="44"/>
    </row>
    <row r="3" spans="1:9" ht="27" customHeight="1" thickBot="1">
      <c r="A3" s="121" t="str">
        <f>"B U I L D E R   T A R G E T S  -  "&amp;Information!B8</f>
        <v>B U I L D E R   T A R G E T S  -  (G06) Spirit Group</v>
      </c>
      <c r="B3" s="122"/>
      <c r="C3" s="122"/>
      <c r="D3" s="122"/>
      <c r="E3" s="122"/>
      <c r="F3" s="122"/>
      <c r="G3" s="122"/>
      <c r="H3" s="122"/>
      <c r="I3" s="122"/>
    </row>
    <row r="4" spans="1:9" s="18" customFormat="1" ht="63" customHeight="1" thickBot="1">
      <c r="A4" s="125" t="s">
        <v>461</v>
      </c>
      <c r="B4" s="126"/>
      <c r="C4" s="22" t="s">
        <v>493</v>
      </c>
      <c r="D4" s="23" t="s">
        <v>448</v>
      </c>
      <c r="E4" s="22" t="s">
        <v>494</v>
      </c>
      <c r="F4" s="125" t="s">
        <v>449</v>
      </c>
      <c r="G4" s="126"/>
      <c r="H4" s="21" t="s">
        <v>450</v>
      </c>
      <c r="I4" s="23" t="s">
        <v>451</v>
      </c>
    </row>
    <row r="5" spans="1:9" s="20" customFormat="1" ht="15.75" thickBot="1">
      <c r="A5" s="118">
        <v>1</v>
      </c>
      <c r="B5" s="123" t="s">
        <v>551</v>
      </c>
      <c r="C5" s="127">
        <v>30</v>
      </c>
      <c r="D5" s="127" t="s">
        <v>565</v>
      </c>
      <c r="E5" s="116">
        <v>50</v>
      </c>
      <c r="F5" s="67">
        <v>1</v>
      </c>
      <c r="G5" s="25" t="s">
        <v>568</v>
      </c>
      <c r="H5" s="28"/>
      <c r="I5" s="107"/>
    </row>
    <row r="6" spans="1:9" s="20" customFormat="1" ht="15.75" thickBot="1">
      <c r="A6" s="119"/>
      <c r="B6" s="123"/>
      <c r="C6" s="127"/>
      <c r="D6" s="127"/>
      <c r="E6" s="116"/>
      <c r="F6" s="68">
        <v>2</v>
      </c>
      <c r="G6" s="26"/>
      <c r="H6" s="29"/>
      <c r="I6" s="141"/>
    </row>
    <row r="7" spans="1:9" s="20" customFormat="1" ht="15.75" thickBot="1">
      <c r="A7" s="119"/>
      <c r="B7" s="123"/>
      <c r="C7" s="127"/>
      <c r="D7" s="127"/>
      <c r="E7" s="116"/>
      <c r="F7" s="68">
        <v>3</v>
      </c>
      <c r="G7" s="26"/>
      <c r="H7" s="29"/>
      <c r="I7" s="141"/>
    </row>
    <row r="8" spans="1:9" s="20" customFormat="1" ht="15.75" thickBot="1">
      <c r="A8" s="119"/>
      <c r="B8" s="123"/>
      <c r="C8" s="127"/>
      <c r="D8" s="127"/>
      <c r="E8" s="116"/>
      <c r="F8" s="68">
        <v>4</v>
      </c>
      <c r="G8" s="26"/>
      <c r="H8" s="29"/>
      <c r="I8" s="141"/>
    </row>
    <row r="9" spans="1:9" s="20" customFormat="1" ht="15.75" thickBot="1">
      <c r="A9" s="120"/>
      <c r="B9" s="124"/>
      <c r="C9" s="128"/>
      <c r="D9" s="128"/>
      <c r="E9" s="117"/>
      <c r="F9" s="68">
        <v>5</v>
      </c>
      <c r="G9" s="27"/>
      <c r="H9" s="30"/>
      <c r="I9" s="142"/>
    </row>
    <row r="10" spans="1:9" s="20" customFormat="1" ht="15" customHeight="1" thickBot="1">
      <c r="A10" s="118">
        <v>2</v>
      </c>
      <c r="B10" s="123" t="s">
        <v>552</v>
      </c>
      <c r="C10" s="127">
        <v>25</v>
      </c>
      <c r="D10" s="127" t="s">
        <v>565</v>
      </c>
      <c r="E10" s="116">
        <v>50</v>
      </c>
      <c r="F10" s="67">
        <v>1</v>
      </c>
      <c r="G10" s="25" t="s">
        <v>568</v>
      </c>
      <c r="H10" s="28"/>
      <c r="I10" s="107"/>
    </row>
    <row r="11" spans="1:9" s="20" customFormat="1" ht="15.75" thickBot="1">
      <c r="A11" s="119"/>
      <c r="B11" s="123"/>
      <c r="C11" s="127"/>
      <c r="D11" s="127"/>
      <c r="E11" s="116"/>
      <c r="F11" s="68">
        <v>2</v>
      </c>
      <c r="G11" s="26"/>
      <c r="H11" s="29"/>
      <c r="I11" s="141"/>
    </row>
    <row r="12" spans="1:9" s="20" customFormat="1" ht="15.75" thickBot="1">
      <c r="A12" s="119"/>
      <c r="B12" s="123"/>
      <c r="C12" s="127"/>
      <c r="D12" s="127"/>
      <c r="E12" s="116"/>
      <c r="F12" s="68">
        <v>3</v>
      </c>
      <c r="G12" s="26"/>
      <c r="H12" s="29"/>
      <c r="I12" s="141"/>
    </row>
    <row r="13" spans="1:9" s="20" customFormat="1" ht="15.75" thickBot="1">
      <c r="A13" s="119"/>
      <c r="B13" s="123"/>
      <c r="C13" s="127"/>
      <c r="D13" s="127"/>
      <c r="E13" s="116"/>
      <c r="F13" s="68">
        <v>4</v>
      </c>
      <c r="G13" s="26"/>
      <c r="H13" s="29"/>
      <c r="I13" s="141"/>
    </row>
    <row r="14" spans="1:9" s="20" customFormat="1" ht="15.75" thickBot="1">
      <c r="A14" s="120"/>
      <c r="B14" s="124"/>
      <c r="C14" s="128"/>
      <c r="D14" s="128"/>
      <c r="E14" s="117"/>
      <c r="F14" s="68">
        <v>5</v>
      </c>
      <c r="G14" s="27"/>
      <c r="H14" s="30"/>
      <c r="I14" s="142"/>
    </row>
    <row r="15" spans="1:9" s="20" customFormat="1" ht="15" customHeight="1" thickBot="1">
      <c r="A15" s="118">
        <v>3</v>
      </c>
      <c r="B15" s="123" t="s">
        <v>553</v>
      </c>
      <c r="C15" s="127" t="s">
        <v>0</v>
      </c>
      <c r="D15" s="127" t="s">
        <v>565</v>
      </c>
      <c r="E15" s="116" t="s">
        <v>0</v>
      </c>
      <c r="F15" s="67">
        <v>1</v>
      </c>
      <c r="G15" s="25" t="s">
        <v>729</v>
      </c>
      <c r="H15" s="28"/>
      <c r="I15" s="107" t="s">
        <v>654</v>
      </c>
    </row>
    <row r="16" spans="1:9" s="20" customFormat="1" ht="15.75" thickBot="1">
      <c r="A16" s="119"/>
      <c r="B16" s="123"/>
      <c r="C16" s="127"/>
      <c r="D16" s="127"/>
      <c r="E16" s="116"/>
      <c r="F16" s="68">
        <v>2</v>
      </c>
      <c r="G16" s="26"/>
      <c r="H16" s="29"/>
      <c r="I16" s="141"/>
    </row>
    <row r="17" spans="1:9" s="20" customFormat="1" ht="15.75" thickBot="1">
      <c r="A17" s="119"/>
      <c r="B17" s="123"/>
      <c r="C17" s="127"/>
      <c r="D17" s="127"/>
      <c r="E17" s="116"/>
      <c r="F17" s="68">
        <v>3</v>
      </c>
      <c r="G17" s="26"/>
      <c r="H17" s="29"/>
      <c r="I17" s="141"/>
    </row>
    <row r="18" spans="1:9" s="20" customFormat="1" ht="15.75" thickBot="1">
      <c r="A18" s="119"/>
      <c r="B18" s="123"/>
      <c r="C18" s="127"/>
      <c r="D18" s="127"/>
      <c r="E18" s="116"/>
      <c r="F18" s="68">
        <v>4</v>
      </c>
      <c r="G18" s="26"/>
      <c r="H18" s="29"/>
      <c r="I18" s="141"/>
    </row>
    <row r="19" spans="1:9" s="20" customFormat="1" ht="15.75" thickBot="1">
      <c r="A19" s="120"/>
      <c r="B19" s="124"/>
      <c r="C19" s="128"/>
      <c r="D19" s="128"/>
      <c r="E19" s="117"/>
      <c r="F19" s="68">
        <v>5</v>
      </c>
      <c r="G19" s="27"/>
      <c r="H19" s="30"/>
      <c r="I19" s="142"/>
    </row>
    <row r="20" spans="1:9" s="20" customFormat="1" ht="15" customHeight="1" thickBot="1">
      <c r="A20" s="118">
        <v>4</v>
      </c>
      <c r="B20" s="123" t="s">
        <v>554</v>
      </c>
      <c r="C20" s="127">
        <v>0</v>
      </c>
      <c r="D20" s="127" t="s">
        <v>565</v>
      </c>
      <c r="E20" s="116">
        <v>0</v>
      </c>
      <c r="F20" s="67">
        <v>1</v>
      </c>
      <c r="G20" s="25" t="s">
        <v>0</v>
      </c>
      <c r="H20" s="28"/>
      <c r="I20" s="107" t="s">
        <v>727</v>
      </c>
    </row>
    <row r="21" spans="1:9" s="20" customFormat="1" ht="15.75" thickBot="1">
      <c r="A21" s="119"/>
      <c r="B21" s="123"/>
      <c r="C21" s="127"/>
      <c r="D21" s="127"/>
      <c r="E21" s="116"/>
      <c r="F21" s="68">
        <v>2</v>
      </c>
      <c r="G21" s="26"/>
      <c r="H21" s="29"/>
      <c r="I21" s="141"/>
    </row>
    <row r="22" spans="1:9" s="20" customFormat="1" ht="15.75" thickBot="1">
      <c r="A22" s="119"/>
      <c r="B22" s="123"/>
      <c r="C22" s="127"/>
      <c r="D22" s="127"/>
      <c r="E22" s="116"/>
      <c r="F22" s="68">
        <v>3</v>
      </c>
      <c r="G22" s="26"/>
      <c r="H22" s="29"/>
      <c r="I22" s="141"/>
    </row>
    <row r="23" spans="1:9" s="20" customFormat="1" ht="15.75" thickBot="1">
      <c r="A23" s="119"/>
      <c r="B23" s="123"/>
      <c r="C23" s="127"/>
      <c r="D23" s="127"/>
      <c r="E23" s="116"/>
      <c r="F23" s="68">
        <v>4</v>
      </c>
      <c r="G23" s="26"/>
      <c r="H23" s="29"/>
      <c r="I23" s="141"/>
    </row>
    <row r="24" spans="1:9" s="20" customFormat="1" ht="15.75" thickBot="1">
      <c r="A24" s="120"/>
      <c r="B24" s="124"/>
      <c r="C24" s="128"/>
      <c r="D24" s="128"/>
      <c r="E24" s="117"/>
      <c r="F24" s="68">
        <v>5</v>
      </c>
      <c r="G24" s="27"/>
      <c r="H24" s="30"/>
      <c r="I24" s="142"/>
    </row>
    <row r="25" spans="1:9" s="20" customFormat="1" ht="15" customHeight="1" thickBot="1">
      <c r="A25" s="118">
        <v>5</v>
      </c>
      <c r="B25" s="123" t="s">
        <v>555</v>
      </c>
      <c r="C25" s="127">
        <v>0</v>
      </c>
      <c r="D25" s="127" t="s">
        <v>556</v>
      </c>
      <c r="E25" s="116">
        <v>150</v>
      </c>
      <c r="F25" s="67">
        <v>1</v>
      </c>
      <c r="G25" s="25"/>
      <c r="H25" s="28"/>
      <c r="I25" s="107"/>
    </row>
    <row r="26" spans="1:9" s="20" customFormat="1" ht="15.75" thickBot="1">
      <c r="A26" s="119"/>
      <c r="B26" s="123"/>
      <c r="C26" s="127"/>
      <c r="D26" s="127"/>
      <c r="E26" s="116"/>
      <c r="F26" s="68">
        <v>2</v>
      </c>
      <c r="G26" s="26"/>
      <c r="H26" s="29"/>
      <c r="I26" s="141"/>
    </row>
    <row r="27" spans="1:9" s="20" customFormat="1" ht="15.75" thickBot="1">
      <c r="A27" s="119"/>
      <c r="B27" s="123"/>
      <c r="C27" s="127"/>
      <c r="D27" s="127"/>
      <c r="E27" s="116"/>
      <c r="F27" s="68">
        <v>3</v>
      </c>
      <c r="G27" s="26"/>
      <c r="H27" s="29"/>
      <c r="I27" s="141"/>
    </row>
    <row r="28" spans="1:9" s="20" customFormat="1" ht="15.75" thickBot="1">
      <c r="A28" s="119"/>
      <c r="B28" s="123"/>
      <c r="C28" s="127"/>
      <c r="D28" s="127"/>
      <c r="E28" s="116"/>
      <c r="F28" s="68">
        <v>4</v>
      </c>
      <c r="G28" s="26"/>
      <c r="H28" s="29"/>
      <c r="I28" s="141"/>
    </row>
    <row r="29" spans="1:9" s="20" customFormat="1" ht="15.75" thickBot="1">
      <c r="A29" s="120"/>
      <c r="B29" s="124"/>
      <c r="C29" s="128"/>
      <c r="D29" s="128"/>
      <c r="E29" s="117"/>
      <c r="F29" s="68">
        <v>5</v>
      </c>
      <c r="G29" s="27"/>
      <c r="H29" s="30"/>
      <c r="I29" s="142"/>
    </row>
    <row r="30" spans="1:9" s="20" customFormat="1" ht="15" customHeight="1" thickBot="1">
      <c r="A30" s="118">
        <v>6</v>
      </c>
      <c r="B30" s="123" t="s">
        <v>557</v>
      </c>
      <c r="C30" s="127">
        <v>25</v>
      </c>
      <c r="D30" s="127"/>
      <c r="E30" s="116">
        <v>30</v>
      </c>
      <c r="F30" s="67">
        <v>1</v>
      </c>
      <c r="G30" s="25"/>
      <c r="H30" s="28"/>
      <c r="I30" s="107"/>
    </row>
    <row r="31" spans="1:9" s="20" customFormat="1" ht="15.75" thickBot="1">
      <c r="A31" s="119"/>
      <c r="B31" s="123"/>
      <c r="C31" s="127"/>
      <c r="D31" s="127"/>
      <c r="E31" s="116"/>
      <c r="F31" s="68">
        <v>2</v>
      </c>
      <c r="G31" s="26"/>
      <c r="H31" s="29"/>
      <c r="I31" s="141"/>
    </row>
    <row r="32" spans="1:9" s="20" customFormat="1" ht="15.75" thickBot="1">
      <c r="A32" s="119"/>
      <c r="B32" s="123"/>
      <c r="C32" s="127"/>
      <c r="D32" s="127"/>
      <c r="E32" s="116"/>
      <c r="F32" s="68">
        <v>3</v>
      </c>
      <c r="G32" s="26"/>
      <c r="H32" s="29"/>
      <c r="I32" s="141"/>
    </row>
    <row r="33" spans="1:9" s="20" customFormat="1" ht="12" customHeight="1" thickBot="1">
      <c r="A33" s="119"/>
      <c r="B33" s="123"/>
      <c r="C33" s="127"/>
      <c r="D33" s="127"/>
      <c r="E33" s="116"/>
      <c r="F33" s="68">
        <v>4</v>
      </c>
      <c r="G33" s="26"/>
      <c r="H33" s="29"/>
      <c r="I33" s="141"/>
    </row>
    <row r="34" spans="1:9" s="20" customFormat="1" ht="15.75" thickBot="1">
      <c r="A34" s="120"/>
      <c r="B34" s="124"/>
      <c r="C34" s="128"/>
      <c r="D34" s="128"/>
      <c r="E34" s="117"/>
      <c r="F34" s="68">
        <v>5</v>
      </c>
      <c r="G34" s="27"/>
      <c r="H34" s="30"/>
      <c r="I34" s="142"/>
    </row>
    <row r="35" spans="1:9" s="20" customFormat="1" ht="15" customHeight="1" thickBot="1">
      <c r="A35" s="118">
        <v>7</v>
      </c>
      <c r="B35" s="123" t="s">
        <v>558</v>
      </c>
      <c r="C35" s="127">
        <v>0</v>
      </c>
      <c r="D35" s="127" t="s">
        <v>517</v>
      </c>
      <c r="E35" s="116">
        <v>20</v>
      </c>
      <c r="F35" s="67">
        <v>1</v>
      </c>
      <c r="G35" s="25"/>
      <c r="H35" s="28"/>
      <c r="I35" s="107"/>
    </row>
    <row r="36" spans="1:9" s="20" customFormat="1" ht="15.75" thickBot="1">
      <c r="A36" s="119"/>
      <c r="B36" s="123"/>
      <c r="C36" s="127"/>
      <c r="D36" s="127"/>
      <c r="E36" s="116"/>
      <c r="F36" s="68">
        <v>2</v>
      </c>
      <c r="G36" s="26"/>
      <c r="H36" s="29"/>
      <c r="I36" s="141"/>
    </row>
    <row r="37" spans="1:9" s="20" customFormat="1" ht="15.75" thickBot="1">
      <c r="A37" s="119"/>
      <c r="B37" s="123"/>
      <c r="C37" s="127"/>
      <c r="D37" s="127"/>
      <c r="E37" s="116"/>
      <c r="F37" s="68">
        <v>3</v>
      </c>
      <c r="G37" s="26"/>
      <c r="H37" s="29"/>
      <c r="I37" s="141"/>
    </row>
    <row r="38" spans="1:9" s="20" customFormat="1" ht="15.75" thickBot="1">
      <c r="A38" s="119"/>
      <c r="B38" s="123"/>
      <c r="C38" s="127"/>
      <c r="D38" s="127"/>
      <c r="E38" s="116"/>
      <c r="F38" s="68">
        <v>4</v>
      </c>
      <c r="G38" s="26"/>
      <c r="H38" s="29"/>
      <c r="I38" s="141"/>
    </row>
    <row r="39" spans="1:9" s="20" customFormat="1" ht="15.75" thickBot="1">
      <c r="A39" s="120"/>
      <c r="B39" s="124"/>
      <c r="C39" s="128"/>
      <c r="D39" s="128"/>
      <c r="E39" s="117"/>
      <c r="F39" s="68">
        <v>5</v>
      </c>
      <c r="G39" s="27"/>
      <c r="H39" s="30"/>
      <c r="I39" s="142"/>
    </row>
    <row r="40" spans="1:9" s="20" customFormat="1" ht="15" customHeight="1" thickBot="1">
      <c r="A40" s="118">
        <v>8</v>
      </c>
      <c r="B40" s="123" t="s">
        <v>559</v>
      </c>
      <c r="C40" s="127">
        <v>0</v>
      </c>
      <c r="D40" s="127" t="s">
        <v>560</v>
      </c>
      <c r="E40" s="116">
        <v>20</v>
      </c>
      <c r="F40" s="67">
        <v>1</v>
      </c>
      <c r="G40" s="25"/>
      <c r="H40" s="28"/>
      <c r="I40" s="107" t="s">
        <v>706</v>
      </c>
    </row>
    <row r="41" spans="1:9" s="20" customFormat="1" ht="15.75" thickBot="1">
      <c r="A41" s="119"/>
      <c r="B41" s="123"/>
      <c r="C41" s="127"/>
      <c r="D41" s="127"/>
      <c r="E41" s="116"/>
      <c r="F41" s="68">
        <v>2</v>
      </c>
      <c r="G41" s="26"/>
      <c r="H41" s="29"/>
      <c r="I41" s="141"/>
    </row>
    <row r="42" spans="1:9" s="20" customFormat="1" ht="15.75" thickBot="1">
      <c r="A42" s="119"/>
      <c r="B42" s="123"/>
      <c r="C42" s="127"/>
      <c r="D42" s="127"/>
      <c r="E42" s="116"/>
      <c r="F42" s="68">
        <v>3</v>
      </c>
      <c r="G42" s="26"/>
      <c r="H42" s="29"/>
      <c r="I42" s="141"/>
    </row>
    <row r="43" spans="1:9" s="20" customFormat="1" ht="15.75" thickBot="1">
      <c r="A43" s="119"/>
      <c r="B43" s="123"/>
      <c r="C43" s="127"/>
      <c r="D43" s="127"/>
      <c r="E43" s="116"/>
      <c r="F43" s="68">
        <v>4</v>
      </c>
      <c r="G43" s="26"/>
      <c r="H43" s="29"/>
      <c r="I43" s="141"/>
    </row>
    <row r="44" spans="1:9" s="20" customFormat="1" ht="15.75" thickBot="1">
      <c r="A44" s="120"/>
      <c r="B44" s="124"/>
      <c r="C44" s="128"/>
      <c r="D44" s="128"/>
      <c r="E44" s="117"/>
      <c r="F44" s="68">
        <v>5</v>
      </c>
      <c r="G44" s="27"/>
      <c r="H44" s="30"/>
      <c r="I44" s="142"/>
    </row>
    <row r="45" spans="1:9" s="20" customFormat="1" ht="15" customHeight="1" thickBot="1">
      <c r="A45" s="118">
        <v>9</v>
      </c>
      <c r="B45" s="123" t="s">
        <v>561</v>
      </c>
      <c r="C45" s="127">
        <v>0</v>
      </c>
      <c r="D45" s="127" t="s">
        <v>517</v>
      </c>
      <c r="E45" s="116">
        <v>0</v>
      </c>
      <c r="F45" s="67">
        <v>1</v>
      </c>
      <c r="G45" s="25"/>
      <c r="H45" s="28"/>
      <c r="I45" s="107" t="s">
        <v>728</v>
      </c>
    </row>
    <row r="46" spans="1:9" s="20" customFormat="1" ht="15.75" thickBot="1">
      <c r="A46" s="119"/>
      <c r="B46" s="123"/>
      <c r="C46" s="127"/>
      <c r="D46" s="127"/>
      <c r="E46" s="116"/>
      <c r="F46" s="68">
        <v>2</v>
      </c>
      <c r="G46" s="26"/>
      <c r="H46" s="29"/>
      <c r="I46" s="141"/>
    </row>
    <row r="47" spans="1:9" s="20" customFormat="1" ht="15.75" thickBot="1">
      <c r="A47" s="119"/>
      <c r="B47" s="123"/>
      <c r="C47" s="127"/>
      <c r="D47" s="127"/>
      <c r="E47" s="116"/>
      <c r="F47" s="68">
        <v>3</v>
      </c>
      <c r="G47" s="26"/>
      <c r="H47" s="29"/>
      <c r="I47" s="141"/>
    </row>
    <row r="48" spans="1:9" s="20" customFormat="1" ht="15.75" thickBot="1">
      <c r="A48" s="119"/>
      <c r="B48" s="123"/>
      <c r="C48" s="127"/>
      <c r="D48" s="127"/>
      <c r="E48" s="116"/>
      <c r="F48" s="68">
        <v>4</v>
      </c>
      <c r="G48" s="26"/>
      <c r="H48" s="29"/>
      <c r="I48" s="141"/>
    </row>
    <row r="49" spans="1:9" s="20" customFormat="1" ht="15.75" thickBot="1">
      <c r="A49" s="120"/>
      <c r="B49" s="124"/>
      <c r="C49" s="128"/>
      <c r="D49" s="128"/>
      <c r="E49" s="117"/>
      <c r="F49" s="68">
        <v>5</v>
      </c>
      <c r="G49" s="27"/>
      <c r="H49" s="30"/>
      <c r="I49" s="142"/>
    </row>
    <row r="50" spans="1:9" s="20" customFormat="1" ht="15" customHeight="1" thickBot="1">
      <c r="A50" s="118">
        <v>10</v>
      </c>
      <c r="B50" s="123" t="s">
        <v>562</v>
      </c>
      <c r="C50" s="127">
        <v>0</v>
      </c>
      <c r="D50" s="127"/>
      <c r="E50" s="116">
        <v>0</v>
      </c>
      <c r="F50" s="67">
        <v>1</v>
      </c>
      <c r="G50" s="25"/>
      <c r="H50" s="28"/>
      <c r="I50" s="107" t="s">
        <v>727</v>
      </c>
    </row>
    <row r="51" spans="1:9" s="20" customFormat="1" ht="15.75" thickBot="1">
      <c r="A51" s="119"/>
      <c r="B51" s="123"/>
      <c r="C51" s="127"/>
      <c r="D51" s="127"/>
      <c r="E51" s="116"/>
      <c r="F51" s="68">
        <v>2</v>
      </c>
      <c r="G51" s="26"/>
      <c r="H51" s="29"/>
      <c r="I51" s="141"/>
    </row>
    <row r="52" spans="1:9" s="20" customFormat="1" ht="15.75" thickBot="1">
      <c r="A52" s="119"/>
      <c r="B52" s="123"/>
      <c r="C52" s="127"/>
      <c r="D52" s="127"/>
      <c r="E52" s="116"/>
      <c r="F52" s="68">
        <v>3</v>
      </c>
      <c r="G52" s="26"/>
      <c r="H52" s="29"/>
      <c r="I52" s="141"/>
    </row>
    <row r="53" spans="1:9" s="20" customFormat="1" ht="15.75" thickBot="1">
      <c r="A53" s="119"/>
      <c r="B53" s="123"/>
      <c r="C53" s="127"/>
      <c r="D53" s="127"/>
      <c r="E53" s="116"/>
      <c r="F53" s="68">
        <v>4</v>
      </c>
      <c r="G53" s="26"/>
      <c r="H53" s="29"/>
      <c r="I53" s="141"/>
    </row>
    <row r="54" spans="1:9" s="20" customFormat="1" ht="15.75" thickBot="1">
      <c r="A54" s="120"/>
      <c r="B54" s="124"/>
      <c r="C54" s="128"/>
      <c r="D54" s="128"/>
      <c r="E54" s="117"/>
      <c r="F54" s="68">
        <v>5</v>
      </c>
      <c r="G54" s="27"/>
      <c r="H54" s="30"/>
      <c r="I54" s="142"/>
    </row>
    <row r="55" spans="1:9" s="20" customFormat="1" ht="15" customHeight="1" thickBot="1">
      <c r="A55" s="118">
        <v>11</v>
      </c>
      <c r="B55" s="123" t="s">
        <v>563</v>
      </c>
      <c r="C55" s="127">
        <v>0</v>
      </c>
      <c r="D55" s="127" t="s">
        <v>556</v>
      </c>
      <c r="E55" s="116">
        <v>50</v>
      </c>
      <c r="F55" s="67">
        <v>1</v>
      </c>
      <c r="G55" s="25"/>
      <c r="H55" s="28"/>
      <c r="I55" s="107"/>
    </row>
    <row r="56" spans="1:9" s="20" customFormat="1" ht="15.75" thickBot="1">
      <c r="A56" s="119"/>
      <c r="B56" s="123"/>
      <c r="C56" s="127"/>
      <c r="D56" s="127"/>
      <c r="E56" s="116"/>
      <c r="F56" s="68">
        <v>2</v>
      </c>
      <c r="G56" s="26"/>
      <c r="H56" s="29"/>
      <c r="I56" s="141"/>
    </row>
    <row r="57" spans="1:9" s="20" customFormat="1" ht="15.75" thickBot="1">
      <c r="A57" s="119"/>
      <c r="B57" s="123"/>
      <c r="C57" s="127"/>
      <c r="D57" s="127"/>
      <c r="E57" s="116"/>
      <c r="F57" s="68">
        <v>3</v>
      </c>
      <c r="G57" s="26"/>
      <c r="H57" s="29"/>
      <c r="I57" s="141"/>
    </row>
    <row r="58" spans="1:9" s="20" customFormat="1" ht="15.75" thickBot="1">
      <c r="A58" s="119"/>
      <c r="B58" s="123"/>
      <c r="C58" s="127"/>
      <c r="D58" s="127"/>
      <c r="E58" s="116"/>
      <c r="F58" s="68">
        <v>4</v>
      </c>
      <c r="G58" s="26"/>
      <c r="H58" s="29"/>
      <c r="I58" s="141"/>
    </row>
    <row r="59" spans="1:9" s="20" customFormat="1" ht="15.75" thickBot="1">
      <c r="A59" s="120"/>
      <c r="B59" s="124"/>
      <c r="C59" s="128"/>
      <c r="D59" s="128"/>
      <c r="E59" s="117"/>
      <c r="F59" s="68">
        <v>5</v>
      </c>
      <c r="G59" s="27"/>
      <c r="H59" s="30"/>
      <c r="I59" s="142"/>
    </row>
    <row r="60" spans="1:9" s="20" customFormat="1" ht="15" customHeight="1" thickBot="1">
      <c r="A60" s="118">
        <v>12</v>
      </c>
      <c r="B60" s="123" t="s">
        <v>564</v>
      </c>
      <c r="C60" s="127">
        <v>0</v>
      </c>
      <c r="D60" s="127" t="s">
        <v>565</v>
      </c>
      <c r="E60" s="116">
        <v>24</v>
      </c>
      <c r="F60" s="67">
        <v>1</v>
      </c>
      <c r="G60" s="25"/>
      <c r="H60" s="28"/>
      <c r="I60" s="107"/>
    </row>
    <row r="61" spans="1:9" s="20" customFormat="1" ht="15.75" thickBot="1">
      <c r="A61" s="119"/>
      <c r="B61" s="123"/>
      <c r="C61" s="127"/>
      <c r="D61" s="127"/>
      <c r="E61" s="116"/>
      <c r="F61" s="68">
        <v>2</v>
      </c>
      <c r="G61" s="26"/>
      <c r="H61" s="29"/>
      <c r="I61" s="141"/>
    </row>
    <row r="62" spans="1:9" s="20" customFormat="1" ht="15.75" thickBot="1">
      <c r="A62" s="119"/>
      <c r="B62" s="123"/>
      <c r="C62" s="127"/>
      <c r="D62" s="127"/>
      <c r="E62" s="116"/>
      <c r="F62" s="68">
        <v>3</v>
      </c>
      <c r="G62" s="26"/>
      <c r="H62" s="29"/>
      <c r="I62" s="141"/>
    </row>
    <row r="63" spans="1:9" s="20" customFormat="1" ht="15.75" thickBot="1">
      <c r="A63" s="119"/>
      <c r="B63" s="123"/>
      <c r="C63" s="127"/>
      <c r="D63" s="127"/>
      <c r="E63" s="116"/>
      <c r="F63" s="68">
        <v>4</v>
      </c>
      <c r="G63" s="26"/>
      <c r="H63" s="29"/>
      <c r="I63" s="141"/>
    </row>
    <row r="64" spans="1:9" s="20" customFormat="1" ht="15.75" thickBot="1">
      <c r="A64" s="120"/>
      <c r="B64" s="124"/>
      <c r="C64" s="128"/>
      <c r="D64" s="128"/>
      <c r="E64" s="117"/>
      <c r="F64" s="68">
        <v>5</v>
      </c>
      <c r="G64" s="27"/>
      <c r="H64" s="30"/>
      <c r="I64" s="142"/>
    </row>
    <row r="65" spans="1:9" s="20" customFormat="1" ht="15" customHeight="1" thickBot="1">
      <c r="A65" s="118">
        <v>13</v>
      </c>
      <c r="B65" s="129" t="s">
        <v>672</v>
      </c>
      <c r="C65" s="103">
        <v>0</v>
      </c>
      <c r="D65" s="103" t="s">
        <v>565</v>
      </c>
      <c r="E65" s="105">
        <v>50</v>
      </c>
      <c r="F65" s="67">
        <v>1</v>
      </c>
      <c r="G65" s="25" t="s">
        <v>673</v>
      </c>
      <c r="H65" s="28"/>
      <c r="I65" s="107"/>
    </row>
    <row r="66" spans="1:9" s="20" customFormat="1" ht="15.75" thickBot="1">
      <c r="A66" s="119"/>
      <c r="B66" s="129"/>
      <c r="C66" s="103"/>
      <c r="D66" s="103"/>
      <c r="E66" s="105"/>
      <c r="F66" s="68">
        <v>2</v>
      </c>
      <c r="G66" s="26"/>
      <c r="H66" s="29"/>
      <c r="I66" s="141"/>
    </row>
    <row r="67" spans="1:9" s="20" customFormat="1" ht="15.75" thickBot="1">
      <c r="A67" s="119"/>
      <c r="B67" s="129"/>
      <c r="C67" s="103"/>
      <c r="D67" s="103"/>
      <c r="E67" s="105"/>
      <c r="F67" s="68">
        <v>3</v>
      </c>
      <c r="G67" s="26"/>
      <c r="H67" s="29"/>
      <c r="I67" s="141"/>
    </row>
    <row r="68" spans="1:9" s="20" customFormat="1" ht="15.75" thickBot="1">
      <c r="A68" s="119"/>
      <c r="B68" s="129"/>
      <c r="C68" s="103"/>
      <c r="D68" s="103"/>
      <c r="E68" s="105"/>
      <c r="F68" s="68">
        <v>4</v>
      </c>
      <c r="G68" s="26"/>
      <c r="H68" s="29"/>
      <c r="I68" s="141"/>
    </row>
    <row r="69" spans="1:9" s="20" customFormat="1" ht="15.75" thickBot="1">
      <c r="A69" s="120"/>
      <c r="B69" s="138"/>
      <c r="C69" s="104"/>
      <c r="D69" s="104"/>
      <c r="E69" s="106"/>
      <c r="F69" s="68">
        <v>5</v>
      </c>
      <c r="G69" s="27"/>
      <c r="H69" s="30"/>
      <c r="I69" s="142"/>
    </row>
    <row r="70" spans="1:9" s="20" customFormat="1" ht="15" customHeight="1" thickBot="1">
      <c r="A70" s="118">
        <v>14</v>
      </c>
      <c r="B70" s="129" t="s">
        <v>674</v>
      </c>
      <c r="C70" s="103">
        <v>50</v>
      </c>
      <c r="D70" s="103" t="s">
        <v>525</v>
      </c>
      <c r="E70" s="105">
        <v>30</v>
      </c>
      <c r="F70" s="67">
        <v>1</v>
      </c>
      <c r="G70" s="25"/>
      <c r="H70" s="28"/>
      <c r="I70" s="107" t="s">
        <v>675</v>
      </c>
    </row>
    <row r="71" spans="1:9" s="20" customFormat="1" ht="15.75" thickBot="1">
      <c r="A71" s="119"/>
      <c r="B71" s="129"/>
      <c r="C71" s="103"/>
      <c r="D71" s="103"/>
      <c r="E71" s="105"/>
      <c r="F71" s="68">
        <v>2</v>
      </c>
      <c r="G71" s="26"/>
      <c r="H71" s="29"/>
      <c r="I71" s="141"/>
    </row>
    <row r="72" spans="1:9" s="20" customFormat="1" ht="15.75" thickBot="1">
      <c r="A72" s="119"/>
      <c r="B72" s="129"/>
      <c r="C72" s="103"/>
      <c r="D72" s="103"/>
      <c r="E72" s="105"/>
      <c r="F72" s="68">
        <v>3</v>
      </c>
      <c r="G72" s="26"/>
      <c r="H72" s="29"/>
      <c r="I72" s="141"/>
    </row>
    <row r="73" spans="1:9" s="20" customFormat="1" ht="15.75" thickBot="1">
      <c r="A73" s="119"/>
      <c r="B73" s="129"/>
      <c r="C73" s="103"/>
      <c r="D73" s="103"/>
      <c r="E73" s="105"/>
      <c r="F73" s="68">
        <v>4</v>
      </c>
      <c r="G73" s="26"/>
      <c r="H73" s="29"/>
      <c r="I73" s="141"/>
    </row>
    <row r="74" spans="1:9" s="20" customFormat="1" ht="15.75" thickBot="1">
      <c r="A74" s="120"/>
      <c r="B74" s="138"/>
      <c r="C74" s="104"/>
      <c r="D74" s="104"/>
      <c r="E74" s="106"/>
      <c r="F74" s="68">
        <v>5</v>
      </c>
      <c r="G74" s="27"/>
      <c r="H74" s="30"/>
      <c r="I74" s="142"/>
    </row>
    <row r="75" spans="1:9" s="20" customFormat="1" ht="15" customHeight="1" thickBot="1">
      <c r="A75" s="118">
        <v>15</v>
      </c>
      <c r="B75" s="129"/>
      <c r="C75" s="103"/>
      <c r="D75" s="103"/>
      <c r="E75" s="105"/>
      <c r="F75" s="67">
        <v>1</v>
      </c>
      <c r="G75" s="25"/>
      <c r="H75" s="28"/>
      <c r="I75" s="107"/>
    </row>
    <row r="76" spans="1:9" s="20" customFormat="1" ht="15.75" thickBot="1">
      <c r="A76" s="119"/>
      <c r="B76" s="129"/>
      <c r="C76" s="103"/>
      <c r="D76" s="103"/>
      <c r="E76" s="105"/>
      <c r="F76" s="68">
        <v>2</v>
      </c>
      <c r="G76" s="26"/>
      <c r="H76" s="29"/>
      <c r="I76" s="141"/>
    </row>
    <row r="77" spans="1:9" s="20" customFormat="1" ht="15.75" thickBot="1">
      <c r="A77" s="119"/>
      <c r="B77" s="129"/>
      <c r="C77" s="103"/>
      <c r="D77" s="103"/>
      <c r="E77" s="105"/>
      <c r="F77" s="68">
        <v>3</v>
      </c>
      <c r="G77" s="26"/>
      <c r="H77" s="29"/>
      <c r="I77" s="141"/>
    </row>
    <row r="78" spans="1:9" s="20" customFormat="1" ht="15.75" thickBot="1">
      <c r="A78" s="119"/>
      <c r="B78" s="129"/>
      <c r="C78" s="103"/>
      <c r="D78" s="103"/>
      <c r="E78" s="105"/>
      <c r="F78" s="68">
        <v>4</v>
      </c>
      <c r="G78" s="26"/>
      <c r="H78" s="29"/>
      <c r="I78" s="141"/>
    </row>
    <row r="79" spans="1:9" s="20" customFormat="1" ht="15.75" thickBot="1">
      <c r="A79" s="120"/>
      <c r="B79" s="138"/>
      <c r="C79" s="104"/>
      <c r="D79" s="104"/>
      <c r="E79" s="106"/>
      <c r="F79" s="68">
        <v>5</v>
      </c>
      <c r="G79" s="27"/>
      <c r="H79" s="30"/>
      <c r="I79" s="142"/>
    </row>
    <row r="80" spans="1:9" s="20" customFormat="1" ht="15" customHeight="1" thickBot="1">
      <c r="A80" s="118">
        <v>16</v>
      </c>
      <c r="B80" s="129"/>
      <c r="C80" s="103"/>
      <c r="D80" s="103"/>
      <c r="E80" s="105"/>
      <c r="F80" s="67">
        <v>1</v>
      </c>
      <c r="G80" s="25"/>
      <c r="H80" s="28"/>
      <c r="I80" s="107"/>
    </row>
    <row r="81" spans="1:9" s="20" customFormat="1" ht="15.75" thickBot="1">
      <c r="A81" s="119"/>
      <c r="B81" s="129"/>
      <c r="C81" s="103"/>
      <c r="D81" s="103"/>
      <c r="E81" s="105"/>
      <c r="F81" s="68">
        <v>2</v>
      </c>
      <c r="G81" s="26"/>
      <c r="H81" s="29"/>
      <c r="I81" s="141"/>
    </row>
    <row r="82" spans="1:9" s="20" customFormat="1" ht="15.75" thickBot="1">
      <c r="A82" s="119"/>
      <c r="B82" s="129"/>
      <c r="C82" s="103"/>
      <c r="D82" s="103"/>
      <c r="E82" s="105"/>
      <c r="F82" s="68">
        <v>3</v>
      </c>
      <c r="G82" s="26"/>
      <c r="H82" s="29"/>
      <c r="I82" s="141"/>
    </row>
    <row r="83" spans="1:9" s="20" customFormat="1" ht="15.75" thickBot="1">
      <c r="A83" s="119"/>
      <c r="B83" s="129"/>
      <c r="C83" s="103"/>
      <c r="D83" s="103"/>
      <c r="E83" s="105"/>
      <c r="F83" s="68">
        <v>4</v>
      </c>
      <c r="G83" s="26"/>
      <c r="H83" s="29"/>
      <c r="I83" s="141"/>
    </row>
    <row r="84" spans="1:9" s="20" customFormat="1" ht="15.75" thickBot="1">
      <c r="A84" s="120"/>
      <c r="B84" s="138"/>
      <c r="C84" s="104"/>
      <c r="D84" s="104"/>
      <c r="E84" s="106"/>
      <c r="F84" s="68">
        <v>5</v>
      </c>
      <c r="G84" s="27"/>
      <c r="H84" s="30"/>
      <c r="I84" s="142"/>
    </row>
    <row r="85" spans="1:9" s="20" customFormat="1" ht="15" customHeight="1" thickBot="1">
      <c r="A85" s="118">
        <v>17</v>
      </c>
      <c r="B85" s="129"/>
      <c r="C85" s="103"/>
      <c r="D85" s="103"/>
      <c r="E85" s="105"/>
      <c r="F85" s="67">
        <v>1</v>
      </c>
      <c r="G85" s="25"/>
      <c r="H85" s="28"/>
      <c r="I85" s="107"/>
    </row>
    <row r="86" spans="1:9" s="20" customFormat="1" ht="15.75" thickBot="1">
      <c r="A86" s="119"/>
      <c r="B86" s="129"/>
      <c r="C86" s="103"/>
      <c r="D86" s="103"/>
      <c r="E86" s="105"/>
      <c r="F86" s="68">
        <v>2</v>
      </c>
      <c r="G86" s="26"/>
      <c r="H86" s="29"/>
      <c r="I86" s="141"/>
    </row>
    <row r="87" spans="1:9" s="20" customFormat="1" ht="15.75" thickBot="1">
      <c r="A87" s="119"/>
      <c r="B87" s="129"/>
      <c r="C87" s="103"/>
      <c r="D87" s="103"/>
      <c r="E87" s="105"/>
      <c r="F87" s="68">
        <v>3</v>
      </c>
      <c r="G87" s="26"/>
      <c r="H87" s="29"/>
      <c r="I87" s="141"/>
    </row>
    <row r="88" spans="1:9" s="20" customFormat="1" ht="15.75" thickBot="1">
      <c r="A88" s="119"/>
      <c r="B88" s="129"/>
      <c r="C88" s="103"/>
      <c r="D88" s="103"/>
      <c r="E88" s="105"/>
      <c r="F88" s="68">
        <v>4</v>
      </c>
      <c r="G88" s="26"/>
      <c r="H88" s="29"/>
      <c r="I88" s="141"/>
    </row>
    <row r="89" spans="1:9" s="20" customFormat="1" ht="15.75" thickBot="1">
      <c r="A89" s="120"/>
      <c r="B89" s="138"/>
      <c r="C89" s="104"/>
      <c r="D89" s="104"/>
      <c r="E89" s="106"/>
      <c r="F89" s="68">
        <v>5</v>
      </c>
      <c r="G89" s="27"/>
      <c r="H89" s="30"/>
      <c r="I89" s="142"/>
    </row>
    <row r="90" spans="1:9" s="20" customFormat="1" ht="15" customHeight="1" thickBot="1">
      <c r="A90" s="118">
        <v>18</v>
      </c>
      <c r="B90" s="129"/>
      <c r="C90" s="103"/>
      <c r="D90" s="103"/>
      <c r="E90" s="105"/>
      <c r="F90" s="67">
        <v>1</v>
      </c>
      <c r="G90" s="25"/>
      <c r="H90" s="28"/>
      <c r="I90" s="107"/>
    </row>
    <row r="91" spans="1:9" s="20" customFormat="1" ht="15.75" thickBot="1">
      <c r="A91" s="119"/>
      <c r="B91" s="129"/>
      <c r="C91" s="103"/>
      <c r="D91" s="103"/>
      <c r="E91" s="105"/>
      <c r="F91" s="68">
        <v>2</v>
      </c>
      <c r="G91" s="26"/>
      <c r="H91" s="29"/>
      <c r="I91" s="141"/>
    </row>
    <row r="92" spans="1:9" s="20" customFormat="1" ht="15.75" thickBot="1">
      <c r="A92" s="119"/>
      <c r="B92" s="129"/>
      <c r="C92" s="103"/>
      <c r="D92" s="103"/>
      <c r="E92" s="105"/>
      <c r="F92" s="68">
        <v>3</v>
      </c>
      <c r="G92" s="26"/>
      <c r="H92" s="29"/>
      <c r="I92" s="141"/>
    </row>
    <row r="93" spans="1:9" s="20" customFormat="1" ht="15.75" thickBot="1">
      <c r="A93" s="119"/>
      <c r="B93" s="129"/>
      <c r="C93" s="103"/>
      <c r="D93" s="103"/>
      <c r="E93" s="105"/>
      <c r="F93" s="68">
        <v>4</v>
      </c>
      <c r="G93" s="26"/>
      <c r="H93" s="29"/>
      <c r="I93" s="141"/>
    </row>
    <row r="94" spans="1:9" s="20" customFormat="1" ht="15.75" thickBot="1">
      <c r="A94" s="120"/>
      <c r="B94" s="138"/>
      <c r="C94" s="104"/>
      <c r="D94" s="104"/>
      <c r="E94" s="106"/>
      <c r="F94" s="68">
        <v>5</v>
      </c>
      <c r="G94" s="27"/>
      <c r="H94" s="30"/>
      <c r="I94" s="142"/>
    </row>
    <row r="95" spans="1:9" s="20" customFormat="1" ht="15" customHeight="1" thickBot="1">
      <c r="A95" s="118">
        <v>19</v>
      </c>
      <c r="B95" s="129"/>
      <c r="C95" s="103"/>
      <c r="D95" s="103"/>
      <c r="E95" s="105"/>
      <c r="F95" s="67">
        <v>1</v>
      </c>
      <c r="G95" s="25"/>
      <c r="H95" s="28"/>
      <c r="I95" s="107"/>
    </row>
    <row r="96" spans="1:9" s="20" customFormat="1" ht="15.75" thickBot="1">
      <c r="A96" s="119"/>
      <c r="B96" s="129"/>
      <c r="C96" s="103"/>
      <c r="D96" s="103"/>
      <c r="E96" s="105"/>
      <c r="F96" s="68">
        <v>2</v>
      </c>
      <c r="G96" s="26"/>
      <c r="H96" s="29"/>
      <c r="I96" s="141"/>
    </row>
    <row r="97" spans="1:9" s="20" customFormat="1" ht="15.75" thickBot="1">
      <c r="A97" s="119"/>
      <c r="B97" s="129"/>
      <c r="C97" s="103"/>
      <c r="D97" s="103"/>
      <c r="E97" s="105"/>
      <c r="F97" s="68">
        <v>3</v>
      </c>
      <c r="G97" s="26"/>
      <c r="H97" s="29"/>
      <c r="I97" s="141"/>
    </row>
    <row r="98" spans="1:9" s="20" customFormat="1" ht="15.75" thickBot="1">
      <c r="A98" s="119"/>
      <c r="B98" s="129"/>
      <c r="C98" s="103"/>
      <c r="D98" s="103"/>
      <c r="E98" s="105"/>
      <c r="F98" s="68">
        <v>4</v>
      </c>
      <c r="G98" s="26"/>
      <c r="H98" s="29"/>
      <c r="I98" s="141"/>
    </row>
    <row r="99" spans="1:9" s="20" customFormat="1" ht="15.75" thickBot="1">
      <c r="A99" s="120"/>
      <c r="B99" s="138"/>
      <c r="C99" s="104"/>
      <c r="D99" s="104"/>
      <c r="E99" s="106"/>
      <c r="F99" s="68">
        <v>5</v>
      </c>
      <c r="G99" s="27"/>
      <c r="H99" s="30"/>
      <c r="I99" s="142"/>
    </row>
    <row r="100" spans="1:9" s="20" customFormat="1" ht="15" customHeight="1" thickBot="1">
      <c r="A100" s="118">
        <v>20</v>
      </c>
      <c r="B100" s="129"/>
      <c r="C100" s="103"/>
      <c r="D100" s="103"/>
      <c r="E100" s="105"/>
      <c r="F100" s="67">
        <v>1</v>
      </c>
      <c r="G100" s="25"/>
      <c r="H100" s="28"/>
      <c r="I100" s="107"/>
    </row>
    <row r="101" spans="1:9" s="20" customFormat="1" ht="15.75" thickBot="1">
      <c r="A101" s="119"/>
      <c r="B101" s="129"/>
      <c r="C101" s="103"/>
      <c r="D101" s="103"/>
      <c r="E101" s="105"/>
      <c r="F101" s="68">
        <v>2</v>
      </c>
      <c r="G101" s="26"/>
      <c r="H101" s="29"/>
      <c r="I101" s="141"/>
    </row>
    <row r="102" spans="1:9" s="20" customFormat="1" ht="15.75" thickBot="1">
      <c r="A102" s="119"/>
      <c r="B102" s="129"/>
      <c r="C102" s="103"/>
      <c r="D102" s="103"/>
      <c r="E102" s="105"/>
      <c r="F102" s="68">
        <v>3</v>
      </c>
      <c r="G102" s="26"/>
      <c r="H102" s="29"/>
      <c r="I102" s="141"/>
    </row>
    <row r="103" spans="1:9" s="20" customFormat="1" ht="15.75" thickBot="1">
      <c r="A103" s="119"/>
      <c r="B103" s="129"/>
      <c r="C103" s="103"/>
      <c r="D103" s="103"/>
      <c r="E103" s="105"/>
      <c r="F103" s="68">
        <v>4</v>
      </c>
      <c r="G103" s="26"/>
      <c r="H103" s="29"/>
      <c r="I103" s="141"/>
    </row>
    <row r="104" spans="1:9" s="20" customFormat="1" ht="15.75" thickBot="1">
      <c r="A104" s="120"/>
      <c r="B104" s="138"/>
      <c r="C104" s="104"/>
      <c r="D104" s="104"/>
      <c r="E104" s="106"/>
      <c r="F104" s="68">
        <v>5</v>
      </c>
      <c r="G104" s="27"/>
      <c r="H104" s="30"/>
      <c r="I104" s="142"/>
    </row>
    <row r="105" spans="1:9" s="20" customFormat="1" ht="15" customHeight="1" thickBot="1">
      <c r="A105" s="118">
        <v>21</v>
      </c>
      <c r="B105" s="129"/>
      <c r="C105" s="103"/>
      <c r="D105" s="103"/>
      <c r="E105" s="105"/>
      <c r="F105" s="67">
        <v>1</v>
      </c>
      <c r="G105" s="25"/>
      <c r="H105" s="28"/>
      <c r="I105" s="107"/>
    </row>
    <row r="106" spans="1:9" s="20" customFormat="1" ht="15.75" thickBot="1">
      <c r="A106" s="119"/>
      <c r="B106" s="129"/>
      <c r="C106" s="103"/>
      <c r="D106" s="103"/>
      <c r="E106" s="105"/>
      <c r="F106" s="68">
        <v>2</v>
      </c>
      <c r="G106" s="26"/>
      <c r="H106" s="29"/>
      <c r="I106" s="108"/>
    </row>
    <row r="107" spans="1:9" s="20" customFormat="1" ht="15.75" thickBot="1">
      <c r="A107" s="119"/>
      <c r="B107" s="129"/>
      <c r="C107" s="103"/>
      <c r="D107" s="103"/>
      <c r="E107" s="105"/>
      <c r="F107" s="68">
        <v>3</v>
      </c>
      <c r="G107" s="26"/>
      <c r="H107" s="29"/>
      <c r="I107" s="108"/>
    </row>
    <row r="108" spans="1:9" s="20" customFormat="1" ht="15.75" thickBot="1">
      <c r="A108" s="119"/>
      <c r="B108" s="129"/>
      <c r="C108" s="103"/>
      <c r="D108" s="103"/>
      <c r="E108" s="105"/>
      <c r="F108" s="68">
        <v>4</v>
      </c>
      <c r="G108" s="26"/>
      <c r="H108" s="29"/>
      <c r="I108" s="108"/>
    </row>
    <row r="109" spans="1:9" s="20" customFormat="1" ht="15.75" thickBot="1">
      <c r="A109" s="120"/>
      <c r="B109" s="138"/>
      <c r="C109" s="104"/>
      <c r="D109" s="104"/>
      <c r="E109" s="106"/>
      <c r="F109" s="68">
        <v>5</v>
      </c>
      <c r="G109" s="27"/>
      <c r="H109" s="30"/>
      <c r="I109" s="109"/>
    </row>
    <row r="110" spans="1:9" s="20" customFormat="1" ht="15" customHeight="1" thickBot="1">
      <c r="A110" s="118">
        <v>22</v>
      </c>
      <c r="B110" s="129"/>
      <c r="C110" s="103"/>
      <c r="D110" s="103"/>
      <c r="E110" s="105"/>
      <c r="F110" s="67">
        <v>1</v>
      </c>
      <c r="G110" s="25"/>
      <c r="H110" s="28"/>
      <c r="I110" s="107"/>
    </row>
    <row r="111" spans="1:9" s="20" customFormat="1" ht="15.75" thickBot="1">
      <c r="A111" s="119"/>
      <c r="B111" s="129"/>
      <c r="C111" s="103"/>
      <c r="D111" s="103"/>
      <c r="E111" s="105"/>
      <c r="F111" s="68">
        <v>2</v>
      </c>
      <c r="G111" s="26"/>
      <c r="H111" s="29"/>
      <c r="I111" s="108"/>
    </row>
    <row r="112" spans="1:9" s="20" customFormat="1" ht="15.75" thickBot="1">
      <c r="A112" s="119"/>
      <c r="B112" s="129"/>
      <c r="C112" s="103"/>
      <c r="D112" s="103"/>
      <c r="E112" s="105"/>
      <c r="F112" s="68">
        <v>3</v>
      </c>
      <c r="G112" s="26"/>
      <c r="H112" s="29"/>
      <c r="I112" s="108"/>
    </row>
    <row r="113" spans="1:9" s="20" customFormat="1" ht="15.75" thickBot="1">
      <c r="A113" s="119"/>
      <c r="B113" s="129"/>
      <c r="C113" s="103"/>
      <c r="D113" s="103"/>
      <c r="E113" s="105"/>
      <c r="F113" s="68">
        <v>4</v>
      </c>
      <c r="G113" s="26"/>
      <c r="H113" s="29"/>
      <c r="I113" s="108"/>
    </row>
    <row r="114" spans="1:9" s="20" customFormat="1" ht="15.75" thickBot="1">
      <c r="A114" s="120"/>
      <c r="B114" s="138"/>
      <c r="C114" s="104"/>
      <c r="D114" s="104"/>
      <c r="E114" s="106"/>
      <c r="F114" s="68">
        <v>5</v>
      </c>
      <c r="G114" s="27"/>
      <c r="H114" s="30"/>
      <c r="I114" s="109"/>
    </row>
    <row r="115" spans="1:9" s="20" customFormat="1" ht="15" customHeight="1" thickBot="1">
      <c r="A115" s="118">
        <v>23</v>
      </c>
      <c r="B115" s="129"/>
      <c r="C115" s="103"/>
      <c r="D115" s="103"/>
      <c r="E115" s="105"/>
      <c r="F115" s="67">
        <v>1</v>
      </c>
      <c r="G115" s="25"/>
      <c r="H115" s="28"/>
      <c r="I115" s="107"/>
    </row>
    <row r="116" spans="1:9" s="20" customFormat="1" ht="15.75" thickBot="1">
      <c r="A116" s="119"/>
      <c r="B116" s="129"/>
      <c r="C116" s="103"/>
      <c r="D116" s="103"/>
      <c r="E116" s="105"/>
      <c r="F116" s="68">
        <v>2</v>
      </c>
      <c r="G116" s="26"/>
      <c r="H116" s="29"/>
      <c r="I116" s="108"/>
    </row>
    <row r="117" spans="1:9" s="20" customFormat="1" ht="15.75" thickBot="1">
      <c r="A117" s="119"/>
      <c r="B117" s="129"/>
      <c r="C117" s="103"/>
      <c r="D117" s="103"/>
      <c r="E117" s="105"/>
      <c r="F117" s="68">
        <v>3</v>
      </c>
      <c r="G117" s="26"/>
      <c r="H117" s="29"/>
      <c r="I117" s="108"/>
    </row>
    <row r="118" spans="1:9" s="20" customFormat="1" ht="15.75" thickBot="1">
      <c r="A118" s="119"/>
      <c r="B118" s="129"/>
      <c r="C118" s="103"/>
      <c r="D118" s="103"/>
      <c r="E118" s="105"/>
      <c r="F118" s="68">
        <v>4</v>
      </c>
      <c r="G118" s="26"/>
      <c r="H118" s="29"/>
      <c r="I118" s="108"/>
    </row>
    <row r="119" spans="1:9" s="20" customFormat="1" ht="15.75" thickBot="1">
      <c r="A119" s="120"/>
      <c r="B119" s="138"/>
      <c r="C119" s="104"/>
      <c r="D119" s="104"/>
      <c r="E119" s="106"/>
      <c r="F119" s="68">
        <v>5</v>
      </c>
      <c r="G119" s="27"/>
      <c r="H119" s="30"/>
      <c r="I119" s="109"/>
    </row>
    <row r="120" spans="1:9" s="20" customFormat="1" ht="15" customHeight="1" thickBot="1">
      <c r="A120" s="118">
        <v>24</v>
      </c>
      <c r="B120" s="129"/>
      <c r="C120" s="103"/>
      <c r="D120" s="103"/>
      <c r="E120" s="105"/>
      <c r="F120" s="67">
        <v>1</v>
      </c>
      <c r="G120" s="25"/>
      <c r="H120" s="28"/>
      <c r="I120" s="107"/>
    </row>
    <row r="121" spans="1:9" s="20" customFormat="1" ht="15.75" thickBot="1">
      <c r="A121" s="119"/>
      <c r="B121" s="129"/>
      <c r="C121" s="103"/>
      <c r="D121" s="103"/>
      <c r="E121" s="105"/>
      <c r="F121" s="68">
        <v>2</v>
      </c>
      <c r="G121" s="26"/>
      <c r="H121" s="29"/>
      <c r="I121" s="108"/>
    </row>
    <row r="122" spans="1:9" s="20" customFormat="1" ht="15.75" thickBot="1">
      <c r="A122" s="119"/>
      <c r="B122" s="129"/>
      <c r="C122" s="103"/>
      <c r="D122" s="103"/>
      <c r="E122" s="105"/>
      <c r="F122" s="68">
        <v>3</v>
      </c>
      <c r="G122" s="26"/>
      <c r="H122" s="29"/>
      <c r="I122" s="108"/>
    </row>
    <row r="123" spans="1:9" s="20" customFormat="1" ht="15.75" thickBot="1">
      <c r="A123" s="119"/>
      <c r="B123" s="129"/>
      <c r="C123" s="103"/>
      <c r="D123" s="103"/>
      <c r="E123" s="105"/>
      <c r="F123" s="68">
        <v>4</v>
      </c>
      <c r="G123" s="26"/>
      <c r="H123" s="29"/>
      <c r="I123" s="108"/>
    </row>
    <row r="124" spans="1:9" s="20" customFormat="1" ht="15.75" thickBot="1">
      <c r="A124" s="120"/>
      <c r="B124" s="138"/>
      <c r="C124" s="104"/>
      <c r="D124" s="104"/>
      <c r="E124" s="106"/>
      <c r="F124" s="68">
        <v>5</v>
      </c>
      <c r="G124" s="27"/>
      <c r="H124" s="30"/>
      <c r="I124" s="109"/>
    </row>
    <row r="125" spans="1:9" s="20" customFormat="1" ht="15" customHeight="1" thickBot="1">
      <c r="A125" s="118">
        <v>25</v>
      </c>
      <c r="B125" s="129"/>
      <c r="C125" s="103"/>
      <c r="D125" s="103"/>
      <c r="E125" s="105"/>
      <c r="F125" s="67">
        <v>1</v>
      </c>
      <c r="G125" s="25"/>
      <c r="H125" s="28"/>
      <c r="I125" s="107"/>
    </row>
    <row r="126" spans="1:9" s="20" customFormat="1" ht="15.75" thickBot="1">
      <c r="A126" s="119"/>
      <c r="B126" s="129"/>
      <c r="C126" s="103"/>
      <c r="D126" s="103"/>
      <c r="E126" s="105"/>
      <c r="F126" s="68">
        <v>2</v>
      </c>
      <c r="G126" s="26"/>
      <c r="H126" s="29"/>
      <c r="I126" s="108"/>
    </row>
    <row r="127" spans="1:9" s="20" customFormat="1" ht="15.75" thickBot="1">
      <c r="A127" s="119"/>
      <c r="B127" s="129"/>
      <c r="C127" s="103"/>
      <c r="D127" s="103"/>
      <c r="E127" s="105"/>
      <c r="F127" s="68">
        <v>3</v>
      </c>
      <c r="G127" s="26"/>
      <c r="H127" s="29"/>
      <c r="I127" s="108"/>
    </row>
    <row r="128" spans="1:9" s="20" customFormat="1" ht="15.75" thickBot="1">
      <c r="A128" s="119"/>
      <c r="B128" s="129"/>
      <c r="C128" s="103"/>
      <c r="D128" s="103"/>
      <c r="E128" s="105"/>
      <c r="F128" s="68">
        <v>4</v>
      </c>
      <c r="G128" s="26"/>
      <c r="H128" s="29"/>
      <c r="I128" s="108"/>
    </row>
    <row r="129" spans="1:9" s="20" customFormat="1" ht="15.75" thickBot="1">
      <c r="A129" s="120"/>
      <c r="B129" s="138"/>
      <c r="C129" s="104"/>
      <c r="D129" s="104"/>
      <c r="E129" s="106"/>
      <c r="F129" s="68">
        <v>5</v>
      </c>
      <c r="G129" s="27"/>
      <c r="H129" s="30"/>
      <c r="I129" s="109"/>
    </row>
    <row r="130" spans="1:9" s="20" customFormat="1" ht="15" customHeight="1" thickBot="1">
      <c r="A130" s="118">
        <v>26</v>
      </c>
      <c r="B130" s="129"/>
      <c r="C130" s="103"/>
      <c r="D130" s="103"/>
      <c r="E130" s="105"/>
      <c r="F130" s="67">
        <v>1</v>
      </c>
      <c r="G130" s="25"/>
      <c r="H130" s="28"/>
      <c r="I130" s="107"/>
    </row>
    <row r="131" spans="1:9" s="20" customFormat="1" ht="15.75" thickBot="1">
      <c r="A131" s="119"/>
      <c r="B131" s="129"/>
      <c r="C131" s="103"/>
      <c r="D131" s="103"/>
      <c r="E131" s="105"/>
      <c r="F131" s="68">
        <v>2</v>
      </c>
      <c r="G131" s="26"/>
      <c r="H131" s="29"/>
      <c r="I131" s="108"/>
    </row>
    <row r="132" spans="1:9" s="20" customFormat="1" ht="15.75" thickBot="1">
      <c r="A132" s="119"/>
      <c r="B132" s="129"/>
      <c r="C132" s="103"/>
      <c r="D132" s="103"/>
      <c r="E132" s="105"/>
      <c r="F132" s="68">
        <v>3</v>
      </c>
      <c r="G132" s="26"/>
      <c r="H132" s="29"/>
      <c r="I132" s="108"/>
    </row>
    <row r="133" spans="1:9" s="20" customFormat="1" ht="15.75" thickBot="1">
      <c r="A133" s="119"/>
      <c r="B133" s="129"/>
      <c r="C133" s="103"/>
      <c r="D133" s="103"/>
      <c r="E133" s="105"/>
      <c r="F133" s="68">
        <v>4</v>
      </c>
      <c r="G133" s="26"/>
      <c r="H133" s="29"/>
      <c r="I133" s="108"/>
    </row>
    <row r="134" spans="1:9" s="20" customFormat="1" ht="15.75" thickBot="1">
      <c r="A134" s="120"/>
      <c r="B134" s="138"/>
      <c r="C134" s="104"/>
      <c r="D134" s="104"/>
      <c r="E134" s="106"/>
      <c r="F134" s="68">
        <v>5</v>
      </c>
      <c r="G134" s="27"/>
      <c r="H134" s="30"/>
      <c r="I134" s="109"/>
    </row>
    <row r="135" spans="1:9" s="20" customFormat="1" ht="15" customHeight="1" thickBot="1">
      <c r="A135" s="118">
        <v>27</v>
      </c>
      <c r="B135" s="129"/>
      <c r="C135" s="103"/>
      <c r="D135" s="103"/>
      <c r="E135" s="105"/>
      <c r="F135" s="67">
        <v>1</v>
      </c>
      <c r="G135" s="25"/>
      <c r="H135" s="28"/>
      <c r="I135" s="107"/>
    </row>
    <row r="136" spans="1:9" s="20" customFormat="1" ht="15.75" thickBot="1">
      <c r="A136" s="119"/>
      <c r="B136" s="129"/>
      <c r="C136" s="103"/>
      <c r="D136" s="103"/>
      <c r="E136" s="105"/>
      <c r="F136" s="68">
        <v>2</v>
      </c>
      <c r="G136" s="26"/>
      <c r="H136" s="29"/>
      <c r="I136" s="108"/>
    </row>
    <row r="137" spans="1:9" s="20" customFormat="1" ht="15.75" thickBot="1">
      <c r="A137" s="119"/>
      <c r="B137" s="129"/>
      <c r="C137" s="103"/>
      <c r="D137" s="103"/>
      <c r="E137" s="105"/>
      <c r="F137" s="68">
        <v>3</v>
      </c>
      <c r="G137" s="26"/>
      <c r="H137" s="29"/>
      <c r="I137" s="108"/>
    </row>
    <row r="138" spans="1:9" s="20" customFormat="1" ht="15.75" thickBot="1">
      <c r="A138" s="119"/>
      <c r="B138" s="129"/>
      <c r="C138" s="103"/>
      <c r="D138" s="103"/>
      <c r="E138" s="105"/>
      <c r="F138" s="68">
        <v>4</v>
      </c>
      <c r="G138" s="26"/>
      <c r="H138" s="29"/>
      <c r="I138" s="108"/>
    </row>
    <row r="139" spans="1:9" s="20" customFormat="1" ht="15.75" thickBot="1">
      <c r="A139" s="120"/>
      <c r="B139" s="138"/>
      <c r="C139" s="104"/>
      <c r="D139" s="104"/>
      <c r="E139" s="106"/>
      <c r="F139" s="68">
        <v>5</v>
      </c>
      <c r="G139" s="27"/>
      <c r="H139" s="30"/>
      <c r="I139" s="109"/>
    </row>
    <row r="140" spans="1:9" s="20" customFormat="1" ht="15" customHeight="1" thickBot="1">
      <c r="A140" s="118">
        <v>28</v>
      </c>
      <c r="B140" s="129"/>
      <c r="C140" s="103"/>
      <c r="D140" s="103"/>
      <c r="E140" s="105"/>
      <c r="F140" s="67">
        <v>1</v>
      </c>
      <c r="G140" s="25"/>
      <c r="H140" s="28"/>
      <c r="I140" s="107"/>
    </row>
    <row r="141" spans="1:9" s="20" customFormat="1" ht="15.75" thickBot="1">
      <c r="A141" s="119"/>
      <c r="B141" s="129"/>
      <c r="C141" s="103"/>
      <c r="D141" s="103"/>
      <c r="E141" s="105"/>
      <c r="F141" s="68">
        <v>2</v>
      </c>
      <c r="G141" s="26"/>
      <c r="H141" s="29"/>
      <c r="I141" s="108"/>
    </row>
    <row r="142" spans="1:9" s="20" customFormat="1" ht="15.75" thickBot="1">
      <c r="A142" s="119"/>
      <c r="B142" s="129"/>
      <c r="C142" s="103"/>
      <c r="D142" s="103"/>
      <c r="E142" s="105"/>
      <c r="F142" s="68">
        <v>3</v>
      </c>
      <c r="G142" s="26"/>
      <c r="H142" s="29"/>
      <c r="I142" s="108"/>
    </row>
    <row r="143" spans="1:9" s="20" customFormat="1" ht="15.75" thickBot="1">
      <c r="A143" s="119"/>
      <c r="B143" s="129"/>
      <c r="C143" s="103"/>
      <c r="D143" s="103"/>
      <c r="E143" s="105"/>
      <c r="F143" s="68">
        <v>4</v>
      </c>
      <c r="G143" s="26"/>
      <c r="H143" s="29"/>
      <c r="I143" s="108"/>
    </row>
    <row r="144" spans="1:9" s="20" customFormat="1" ht="15.75" thickBot="1">
      <c r="A144" s="120"/>
      <c r="B144" s="138"/>
      <c r="C144" s="104"/>
      <c r="D144" s="104"/>
      <c r="E144" s="106"/>
      <c r="F144" s="68">
        <v>5</v>
      </c>
      <c r="G144" s="27"/>
      <c r="H144" s="30"/>
      <c r="I144" s="109"/>
    </row>
    <row r="145" spans="1:9" s="20" customFormat="1" ht="15" customHeight="1" thickBot="1">
      <c r="A145" s="118">
        <v>29</v>
      </c>
      <c r="B145" s="129"/>
      <c r="C145" s="103"/>
      <c r="D145" s="103"/>
      <c r="E145" s="105"/>
      <c r="F145" s="67">
        <v>1</v>
      </c>
      <c r="G145" s="25"/>
      <c r="H145" s="28"/>
      <c r="I145" s="107"/>
    </row>
    <row r="146" spans="1:9" s="20" customFormat="1" ht="15.75" thickBot="1">
      <c r="A146" s="119"/>
      <c r="B146" s="129"/>
      <c r="C146" s="103"/>
      <c r="D146" s="103"/>
      <c r="E146" s="105"/>
      <c r="F146" s="68">
        <v>2</v>
      </c>
      <c r="G146" s="26"/>
      <c r="H146" s="29"/>
      <c r="I146" s="108"/>
    </row>
    <row r="147" spans="1:9" s="20" customFormat="1" ht="15.75" thickBot="1">
      <c r="A147" s="119"/>
      <c r="B147" s="129"/>
      <c r="C147" s="103"/>
      <c r="D147" s="103"/>
      <c r="E147" s="105"/>
      <c r="F147" s="68">
        <v>3</v>
      </c>
      <c r="G147" s="26"/>
      <c r="H147" s="29"/>
      <c r="I147" s="108"/>
    </row>
    <row r="148" spans="1:9" s="20" customFormat="1" ht="15.75" thickBot="1">
      <c r="A148" s="119"/>
      <c r="B148" s="129"/>
      <c r="C148" s="103"/>
      <c r="D148" s="103"/>
      <c r="E148" s="105"/>
      <c r="F148" s="68">
        <v>4</v>
      </c>
      <c r="G148" s="26"/>
      <c r="H148" s="29"/>
      <c r="I148" s="108"/>
    </row>
    <row r="149" spans="1:9" s="20" customFormat="1" ht="15.75" thickBot="1">
      <c r="A149" s="120"/>
      <c r="B149" s="138"/>
      <c r="C149" s="104"/>
      <c r="D149" s="104"/>
      <c r="E149" s="106"/>
      <c r="F149" s="68">
        <v>5</v>
      </c>
      <c r="G149" s="27"/>
      <c r="H149" s="30"/>
      <c r="I149" s="109"/>
    </row>
    <row r="150" spans="1:9" s="20" customFormat="1" ht="15" customHeight="1" thickBot="1">
      <c r="A150" s="118">
        <v>30</v>
      </c>
      <c r="B150" s="129"/>
      <c r="C150" s="103"/>
      <c r="D150" s="103"/>
      <c r="E150" s="105"/>
      <c r="F150" s="67">
        <v>1</v>
      </c>
      <c r="G150" s="25"/>
      <c r="H150" s="28"/>
      <c r="I150" s="107"/>
    </row>
    <row r="151" spans="1:9" s="20" customFormat="1" ht="15.75" thickBot="1">
      <c r="A151" s="119"/>
      <c r="B151" s="129"/>
      <c r="C151" s="103"/>
      <c r="D151" s="103"/>
      <c r="E151" s="105"/>
      <c r="F151" s="68">
        <v>2</v>
      </c>
      <c r="G151" s="26"/>
      <c r="H151" s="29"/>
      <c r="I151" s="108"/>
    </row>
    <row r="152" spans="1:9" s="20" customFormat="1" ht="15.75" thickBot="1">
      <c r="A152" s="119"/>
      <c r="B152" s="129"/>
      <c r="C152" s="103"/>
      <c r="D152" s="103"/>
      <c r="E152" s="105"/>
      <c r="F152" s="68">
        <v>3</v>
      </c>
      <c r="G152" s="26"/>
      <c r="H152" s="29"/>
      <c r="I152" s="108"/>
    </row>
    <row r="153" spans="1:9" s="20" customFormat="1" ht="15.75" thickBot="1">
      <c r="A153" s="119"/>
      <c r="B153" s="129"/>
      <c r="C153" s="103"/>
      <c r="D153" s="103"/>
      <c r="E153" s="105"/>
      <c r="F153" s="68">
        <v>4</v>
      </c>
      <c r="G153" s="26"/>
      <c r="H153" s="29"/>
      <c r="I153" s="108"/>
    </row>
    <row r="154" spans="1:9" s="20" customFormat="1" ht="15.75" thickBot="1">
      <c r="A154" s="120"/>
      <c r="B154" s="138"/>
      <c r="C154" s="104"/>
      <c r="D154" s="104"/>
      <c r="E154" s="106"/>
      <c r="F154" s="68">
        <v>5</v>
      </c>
      <c r="G154" s="27"/>
      <c r="H154" s="30"/>
      <c r="I154" s="109"/>
    </row>
    <row r="155" spans="1:9" s="20" customFormat="1" ht="15" customHeight="1" thickBot="1">
      <c r="A155" s="118">
        <v>31</v>
      </c>
      <c r="B155" s="129"/>
      <c r="C155" s="103"/>
      <c r="D155" s="103"/>
      <c r="E155" s="105"/>
      <c r="F155" s="67">
        <v>1</v>
      </c>
      <c r="G155" s="25"/>
      <c r="H155" s="28"/>
      <c r="I155" s="107"/>
    </row>
    <row r="156" spans="1:9" s="20" customFormat="1" ht="15.75" thickBot="1">
      <c r="A156" s="119"/>
      <c r="B156" s="129"/>
      <c r="C156" s="103"/>
      <c r="D156" s="103"/>
      <c r="E156" s="105"/>
      <c r="F156" s="68">
        <v>2</v>
      </c>
      <c r="G156" s="26"/>
      <c r="H156" s="29"/>
      <c r="I156" s="108"/>
    </row>
    <row r="157" spans="1:9" s="20" customFormat="1" ht="15.75" thickBot="1">
      <c r="A157" s="119"/>
      <c r="B157" s="129"/>
      <c r="C157" s="103"/>
      <c r="D157" s="103"/>
      <c r="E157" s="105"/>
      <c r="F157" s="68">
        <v>3</v>
      </c>
      <c r="G157" s="26"/>
      <c r="H157" s="29"/>
      <c r="I157" s="108"/>
    </row>
    <row r="158" spans="1:9" s="20" customFormat="1" ht="15.75" thickBot="1">
      <c r="A158" s="119"/>
      <c r="B158" s="129"/>
      <c r="C158" s="103"/>
      <c r="D158" s="103"/>
      <c r="E158" s="105"/>
      <c r="F158" s="68">
        <v>4</v>
      </c>
      <c r="G158" s="26"/>
      <c r="H158" s="29"/>
      <c r="I158" s="108"/>
    </row>
    <row r="159" spans="1:9" s="20" customFormat="1" ht="15.75" thickBot="1">
      <c r="A159" s="120"/>
      <c r="B159" s="138"/>
      <c r="C159" s="104"/>
      <c r="D159" s="104"/>
      <c r="E159" s="106"/>
      <c r="F159" s="68">
        <v>5</v>
      </c>
      <c r="G159" s="27"/>
      <c r="H159" s="30"/>
      <c r="I159" s="109"/>
    </row>
    <row r="160" spans="1:9" s="20" customFormat="1" ht="15" customHeight="1" thickBot="1">
      <c r="A160" s="118">
        <v>32</v>
      </c>
      <c r="B160" s="129"/>
      <c r="C160" s="103"/>
      <c r="D160" s="103"/>
      <c r="E160" s="105"/>
      <c r="F160" s="67">
        <v>1</v>
      </c>
      <c r="G160" s="25"/>
      <c r="H160" s="28"/>
      <c r="I160" s="107"/>
    </row>
    <row r="161" spans="1:9" s="20" customFormat="1" ht="15.75" thickBot="1">
      <c r="A161" s="119"/>
      <c r="B161" s="129"/>
      <c r="C161" s="103"/>
      <c r="D161" s="103"/>
      <c r="E161" s="105"/>
      <c r="F161" s="68">
        <v>2</v>
      </c>
      <c r="G161" s="26"/>
      <c r="H161" s="29"/>
      <c r="I161" s="108"/>
    </row>
    <row r="162" spans="1:9" s="20" customFormat="1" ht="15.75" thickBot="1">
      <c r="A162" s="119"/>
      <c r="B162" s="129"/>
      <c r="C162" s="103"/>
      <c r="D162" s="103"/>
      <c r="E162" s="105"/>
      <c r="F162" s="68">
        <v>3</v>
      </c>
      <c r="G162" s="26"/>
      <c r="H162" s="29"/>
      <c r="I162" s="108"/>
    </row>
    <row r="163" spans="1:9" s="20" customFormat="1" ht="15.75" thickBot="1">
      <c r="A163" s="119"/>
      <c r="B163" s="129"/>
      <c r="C163" s="103"/>
      <c r="D163" s="103"/>
      <c r="E163" s="105"/>
      <c r="F163" s="68">
        <v>4</v>
      </c>
      <c r="G163" s="26"/>
      <c r="H163" s="29"/>
      <c r="I163" s="108"/>
    </row>
    <row r="164" spans="1:9" s="20" customFormat="1" ht="15.75" thickBot="1">
      <c r="A164" s="120"/>
      <c r="B164" s="138"/>
      <c r="C164" s="104"/>
      <c r="D164" s="104"/>
      <c r="E164" s="106"/>
      <c r="F164" s="68">
        <v>5</v>
      </c>
      <c r="G164" s="27"/>
      <c r="H164" s="30"/>
      <c r="I164" s="109"/>
    </row>
    <row r="165" spans="1:9" s="20" customFormat="1" ht="15" customHeight="1" thickBot="1">
      <c r="A165" s="118">
        <v>33</v>
      </c>
      <c r="B165" s="129"/>
      <c r="C165" s="103"/>
      <c r="D165" s="103"/>
      <c r="E165" s="105"/>
      <c r="F165" s="67">
        <v>1</v>
      </c>
      <c r="G165" s="25"/>
      <c r="H165" s="28"/>
      <c r="I165" s="107"/>
    </row>
    <row r="166" spans="1:9" s="20" customFormat="1" ht="15.75" thickBot="1">
      <c r="A166" s="119"/>
      <c r="B166" s="129"/>
      <c r="C166" s="103"/>
      <c r="D166" s="103"/>
      <c r="E166" s="105"/>
      <c r="F166" s="68">
        <v>2</v>
      </c>
      <c r="G166" s="26"/>
      <c r="H166" s="29"/>
      <c r="I166" s="108"/>
    </row>
    <row r="167" spans="1:9" s="20" customFormat="1" ht="15.75" thickBot="1">
      <c r="A167" s="119"/>
      <c r="B167" s="129"/>
      <c r="C167" s="103"/>
      <c r="D167" s="103"/>
      <c r="E167" s="105"/>
      <c r="F167" s="68">
        <v>3</v>
      </c>
      <c r="G167" s="26"/>
      <c r="H167" s="29"/>
      <c r="I167" s="108"/>
    </row>
    <row r="168" spans="1:9" s="20" customFormat="1" ht="15.75" thickBot="1">
      <c r="A168" s="119"/>
      <c r="B168" s="129"/>
      <c r="C168" s="103"/>
      <c r="D168" s="103"/>
      <c r="E168" s="105"/>
      <c r="F168" s="68">
        <v>4</v>
      </c>
      <c r="G168" s="26"/>
      <c r="H168" s="29"/>
      <c r="I168" s="108"/>
    </row>
    <row r="169" spans="1:9" s="20" customFormat="1" ht="15.75" thickBot="1">
      <c r="A169" s="120"/>
      <c r="B169" s="138"/>
      <c r="C169" s="104"/>
      <c r="D169" s="104"/>
      <c r="E169" s="106"/>
      <c r="F169" s="68">
        <v>5</v>
      </c>
      <c r="G169" s="27"/>
      <c r="H169" s="30"/>
      <c r="I169" s="109"/>
    </row>
    <row r="170" spans="1:9" s="20" customFormat="1" ht="15" customHeight="1" thickBot="1">
      <c r="A170" s="118">
        <v>34</v>
      </c>
      <c r="B170" s="129"/>
      <c r="C170" s="103"/>
      <c r="D170" s="103"/>
      <c r="E170" s="105"/>
      <c r="F170" s="67">
        <v>1</v>
      </c>
      <c r="G170" s="25"/>
      <c r="H170" s="28"/>
      <c r="I170" s="107"/>
    </row>
    <row r="171" spans="1:9" s="20" customFormat="1" ht="15.75" thickBot="1">
      <c r="A171" s="119"/>
      <c r="B171" s="129"/>
      <c r="C171" s="103"/>
      <c r="D171" s="103"/>
      <c r="E171" s="105"/>
      <c r="F171" s="68">
        <v>2</v>
      </c>
      <c r="G171" s="26"/>
      <c r="H171" s="29"/>
      <c r="I171" s="108"/>
    </row>
    <row r="172" spans="1:9" s="20" customFormat="1" ht="15.75" thickBot="1">
      <c r="A172" s="119"/>
      <c r="B172" s="129"/>
      <c r="C172" s="103"/>
      <c r="D172" s="103"/>
      <c r="E172" s="105"/>
      <c r="F172" s="68">
        <v>3</v>
      </c>
      <c r="G172" s="26"/>
      <c r="H172" s="29"/>
      <c r="I172" s="108"/>
    </row>
    <row r="173" spans="1:9" s="20" customFormat="1" ht="15.75" thickBot="1">
      <c r="A173" s="119"/>
      <c r="B173" s="129"/>
      <c r="C173" s="103"/>
      <c r="D173" s="103"/>
      <c r="E173" s="105"/>
      <c r="F173" s="68">
        <v>4</v>
      </c>
      <c r="G173" s="26"/>
      <c r="H173" s="29"/>
      <c r="I173" s="108"/>
    </row>
    <row r="174" spans="1:9" s="20" customFormat="1" ht="15.75" thickBot="1">
      <c r="A174" s="120"/>
      <c r="B174" s="138"/>
      <c r="C174" s="104"/>
      <c r="D174" s="104"/>
      <c r="E174" s="106"/>
      <c r="F174" s="68">
        <v>5</v>
      </c>
      <c r="G174" s="27"/>
      <c r="H174" s="30"/>
      <c r="I174" s="109"/>
    </row>
    <row r="175" spans="1:9" s="20" customFormat="1" ht="15" customHeight="1" thickBot="1">
      <c r="A175" s="118">
        <v>35</v>
      </c>
      <c r="B175" s="129"/>
      <c r="C175" s="103"/>
      <c r="D175" s="103"/>
      <c r="E175" s="105"/>
      <c r="F175" s="67">
        <v>1</v>
      </c>
      <c r="G175" s="25"/>
      <c r="H175" s="28"/>
      <c r="I175" s="107"/>
    </row>
    <row r="176" spans="1:9" s="20" customFormat="1" ht="15.75" thickBot="1">
      <c r="A176" s="119"/>
      <c r="B176" s="129"/>
      <c r="C176" s="103"/>
      <c r="D176" s="103"/>
      <c r="E176" s="105"/>
      <c r="F176" s="68">
        <v>2</v>
      </c>
      <c r="G176" s="26"/>
      <c r="H176" s="29"/>
      <c r="I176" s="108"/>
    </row>
    <row r="177" spans="1:9" s="20" customFormat="1" ht="15.75" thickBot="1">
      <c r="A177" s="119"/>
      <c r="B177" s="129"/>
      <c r="C177" s="103"/>
      <c r="D177" s="103"/>
      <c r="E177" s="105"/>
      <c r="F177" s="68">
        <v>3</v>
      </c>
      <c r="G177" s="26"/>
      <c r="H177" s="29"/>
      <c r="I177" s="108"/>
    </row>
    <row r="178" spans="1:9" s="20" customFormat="1" ht="15.75" thickBot="1">
      <c r="A178" s="119"/>
      <c r="B178" s="129"/>
      <c r="C178" s="103"/>
      <c r="D178" s="103"/>
      <c r="E178" s="105"/>
      <c r="F178" s="68">
        <v>4</v>
      </c>
      <c r="G178" s="26"/>
      <c r="H178" s="29"/>
      <c r="I178" s="108"/>
    </row>
    <row r="179" spans="1:9" s="20" customFormat="1" ht="15.75" thickBot="1">
      <c r="A179" s="120"/>
      <c r="B179" s="138"/>
      <c r="C179" s="104"/>
      <c r="D179" s="104"/>
      <c r="E179" s="106"/>
      <c r="F179" s="68">
        <v>5</v>
      </c>
      <c r="G179" s="27"/>
      <c r="H179" s="30"/>
      <c r="I179" s="109"/>
    </row>
    <row r="180" spans="1:9" s="20" customFormat="1" ht="15" customHeight="1" thickBot="1">
      <c r="A180" s="118">
        <v>36</v>
      </c>
      <c r="B180" s="129"/>
      <c r="C180" s="103"/>
      <c r="D180" s="103"/>
      <c r="E180" s="105"/>
      <c r="F180" s="67">
        <v>1</v>
      </c>
      <c r="G180" s="25"/>
      <c r="H180" s="28"/>
      <c r="I180" s="107"/>
    </row>
    <row r="181" spans="1:9" s="20" customFormat="1" ht="15.75" thickBot="1">
      <c r="A181" s="119"/>
      <c r="B181" s="129"/>
      <c r="C181" s="103"/>
      <c r="D181" s="103"/>
      <c r="E181" s="105"/>
      <c r="F181" s="68">
        <v>2</v>
      </c>
      <c r="G181" s="26"/>
      <c r="H181" s="29"/>
      <c r="I181" s="108"/>
    </row>
    <row r="182" spans="1:9" s="20" customFormat="1" ht="15.75" thickBot="1">
      <c r="A182" s="119"/>
      <c r="B182" s="129"/>
      <c r="C182" s="103"/>
      <c r="D182" s="103"/>
      <c r="E182" s="105"/>
      <c r="F182" s="68">
        <v>3</v>
      </c>
      <c r="G182" s="26"/>
      <c r="H182" s="29"/>
      <c r="I182" s="108"/>
    </row>
    <row r="183" spans="1:9" s="20" customFormat="1" ht="15.75" thickBot="1">
      <c r="A183" s="119"/>
      <c r="B183" s="129"/>
      <c r="C183" s="103"/>
      <c r="D183" s="103"/>
      <c r="E183" s="105"/>
      <c r="F183" s="68">
        <v>4</v>
      </c>
      <c r="G183" s="26"/>
      <c r="H183" s="29"/>
      <c r="I183" s="108"/>
    </row>
    <row r="184" spans="1:9" s="20" customFormat="1" ht="15.75" thickBot="1">
      <c r="A184" s="120"/>
      <c r="B184" s="138"/>
      <c r="C184" s="104"/>
      <c r="D184" s="104"/>
      <c r="E184" s="106"/>
      <c r="F184" s="68">
        <v>5</v>
      </c>
      <c r="G184" s="27"/>
      <c r="H184" s="30"/>
      <c r="I184" s="109"/>
    </row>
    <row r="185" spans="1:9" s="20" customFormat="1" ht="15" customHeight="1" thickBot="1">
      <c r="A185" s="118">
        <v>37</v>
      </c>
      <c r="B185" s="129"/>
      <c r="C185" s="103"/>
      <c r="D185" s="103"/>
      <c r="E185" s="105"/>
      <c r="F185" s="67">
        <v>1</v>
      </c>
      <c r="G185" s="25"/>
      <c r="H185" s="28"/>
      <c r="I185" s="107"/>
    </row>
    <row r="186" spans="1:9" s="20" customFormat="1" ht="15.75" thickBot="1">
      <c r="A186" s="119"/>
      <c r="B186" s="129"/>
      <c r="C186" s="103"/>
      <c r="D186" s="103"/>
      <c r="E186" s="105"/>
      <c r="F186" s="68">
        <v>2</v>
      </c>
      <c r="G186" s="26"/>
      <c r="H186" s="29"/>
      <c r="I186" s="108"/>
    </row>
    <row r="187" spans="1:9" s="20" customFormat="1" ht="15.75" thickBot="1">
      <c r="A187" s="119"/>
      <c r="B187" s="129"/>
      <c r="C187" s="103"/>
      <c r="D187" s="103"/>
      <c r="E187" s="105"/>
      <c r="F187" s="68">
        <v>3</v>
      </c>
      <c r="G187" s="26"/>
      <c r="H187" s="29"/>
      <c r="I187" s="108"/>
    </row>
    <row r="188" spans="1:9" s="20" customFormat="1" ht="15.75" thickBot="1">
      <c r="A188" s="119"/>
      <c r="B188" s="129"/>
      <c r="C188" s="103"/>
      <c r="D188" s="103"/>
      <c r="E188" s="105"/>
      <c r="F188" s="68">
        <v>4</v>
      </c>
      <c r="G188" s="26"/>
      <c r="H188" s="29"/>
      <c r="I188" s="108"/>
    </row>
    <row r="189" spans="1:9" s="20" customFormat="1" ht="15.75" thickBot="1">
      <c r="A189" s="120"/>
      <c r="B189" s="138"/>
      <c r="C189" s="104"/>
      <c r="D189" s="104"/>
      <c r="E189" s="106"/>
      <c r="F189" s="68">
        <v>5</v>
      </c>
      <c r="G189" s="27"/>
      <c r="H189" s="30"/>
      <c r="I189" s="109"/>
    </row>
    <row r="190" spans="1:9" s="20" customFormat="1" ht="15" customHeight="1" thickBot="1">
      <c r="A190" s="118">
        <v>38</v>
      </c>
      <c r="B190" s="129"/>
      <c r="C190" s="103"/>
      <c r="D190" s="103"/>
      <c r="E190" s="105"/>
      <c r="F190" s="67">
        <v>1</v>
      </c>
      <c r="G190" s="25"/>
      <c r="H190" s="28"/>
      <c r="I190" s="107"/>
    </row>
    <row r="191" spans="1:9" s="20" customFormat="1" ht="15.75" thickBot="1">
      <c r="A191" s="119"/>
      <c r="B191" s="129"/>
      <c r="C191" s="103"/>
      <c r="D191" s="103"/>
      <c r="E191" s="105"/>
      <c r="F191" s="68">
        <v>2</v>
      </c>
      <c r="G191" s="26"/>
      <c r="H191" s="29"/>
      <c r="I191" s="108"/>
    </row>
    <row r="192" spans="1:9" s="20" customFormat="1" ht="15.75" thickBot="1">
      <c r="A192" s="119"/>
      <c r="B192" s="129"/>
      <c r="C192" s="103"/>
      <c r="D192" s="103"/>
      <c r="E192" s="105"/>
      <c r="F192" s="68">
        <v>3</v>
      </c>
      <c r="G192" s="26"/>
      <c r="H192" s="29"/>
      <c r="I192" s="108"/>
    </row>
    <row r="193" spans="1:9" s="20" customFormat="1" ht="15.75" thickBot="1">
      <c r="A193" s="119"/>
      <c r="B193" s="129"/>
      <c r="C193" s="103"/>
      <c r="D193" s="103"/>
      <c r="E193" s="105"/>
      <c r="F193" s="68">
        <v>4</v>
      </c>
      <c r="G193" s="26"/>
      <c r="H193" s="29"/>
      <c r="I193" s="108"/>
    </row>
    <row r="194" spans="1:9" s="20" customFormat="1" ht="15.75" thickBot="1">
      <c r="A194" s="120"/>
      <c r="B194" s="138"/>
      <c r="C194" s="104"/>
      <c r="D194" s="104"/>
      <c r="E194" s="106"/>
      <c r="F194" s="68">
        <v>5</v>
      </c>
      <c r="G194" s="27"/>
      <c r="H194" s="30"/>
      <c r="I194" s="109"/>
    </row>
    <row r="195" spans="1:9" s="20" customFormat="1" ht="15" customHeight="1" thickBot="1">
      <c r="A195" s="118">
        <v>39</v>
      </c>
      <c r="B195" s="129"/>
      <c r="C195" s="103"/>
      <c r="D195" s="103"/>
      <c r="E195" s="105"/>
      <c r="F195" s="67">
        <v>1</v>
      </c>
      <c r="G195" s="25"/>
      <c r="H195" s="28"/>
      <c r="I195" s="107"/>
    </row>
    <row r="196" spans="1:9" s="20" customFormat="1" ht="15.75" thickBot="1">
      <c r="A196" s="119"/>
      <c r="B196" s="129"/>
      <c r="C196" s="103"/>
      <c r="D196" s="103"/>
      <c r="E196" s="105"/>
      <c r="F196" s="68">
        <v>2</v>
      </c>
      <c r="G196" s="26"/>
      <c r="H196" s="29"/>
      <c r="I196" s="108"/>
    </row>
    <row r="197" spans="1:9" s="20" customFormat="1" ht="15.75" thickBot="1">
      <c r="A197" s="119"/>
      <c r="B197" s="129"/>
      <c r="C197" s="103"/>
      <c r="D197" s="103"/>
      <c r="E197" s="105"/>
      <c r="F197" s="68">
        <v>3</v>
      </c>
      <c r="G197" s="26"/>
      <c r="H197" s="29"/>
      <c r="I197" s="108"/>
    </row>
    <row r="198" spans="1:9" s="20" customFormat="1" ht="15.75" thickBot="1">
      <c r="A198" s="119"/>
      <c r="B198" s="129"/>
      <c r="C198" s="103"/>
      <c r="D198" s="103"/>
      <c r="E198" s="105"/>
      <c r="F198" s="68">
        <v>4</v>
      </c>
      <c r="G198" s="26"/>
      <c r="H198" s="29"/>
      <c r="I198" s="108"/>
    </row>
    <row r="199" spans="1:9" s="20" customFormat="1" ht="15.75" thickBot="1">
      <c r="A199" s="120"/>
      <c r="B199" s="138"/>
      <c r="C199" s="104"/>
      <c r="D199" s="104"/>
      <c r="E199" s="106"/>
      <c r="F199" s="68">
        <v>5</v>
      </c>
      <c r="G199" s="27"/>
      <c r="H199" s="30"/>
      <c r="I199" s="109"/>
    </row>
    <row r="200" spans="1:9" s="20" customFormat="1" ht="15" customHeight="1" thickBot="1">
      <c r="A200" s="118">
        <v>40</v>
      </c>
      <c r="B200" s="129"/>
      <c r="C200" s="103"/>
      <c r="D200" s="103"/>
      <c r="E200" s="105"/>
      <c r="F200" s="67">
        <v>1</v>
      </c>
      <c r="G200" s="25"/>
      <c r="H200" s="28"/>
      <c r="I200" s="107"/>
    </row>
    <row r="201" spans="1:9" s="20" customFormat="1" ht="15.75" thickBot="1">
      <c r="A201" s="119"/>
      <c r="B201" s="129"/>
      <c r="C201" s="103"/>
      <c r="D201" s="103"/>
      <c r="E201" s="105"/>
      <c r="F201" s="68">
        <v>2</v>
      </c>
      <c r="G201" s="26"/>
      <c r="H201" s="29"/>
      <c r="I201" s="108"/>
    </row>
    <row r="202" spans="1:9" s="20" customFormat="1" ht="15.75" thickBot="1">
      <c r="A202" s="119"/>
      <c r="B202" s="129"/>
      <c r="C202" s="103"/>
      <c r="D202" s="103"/>
      <c r="E202" s="105"/>
      <c r="F202" s="68">
        <v>3</v>
      </c>
      <c r="G202" s="26"/>
      <c r="H202" s="29"/>
      <c r="I202" s="108"/>
    </row>
    <row r="203" spans="1:9" s="20" customFormat="1" ht="15.75" thickBot="1">
      <c r="A203" s="119"/>
      <c r="B203" s="129"/>
      <c r="C203" s="103"/>
      <c r="D203" s="103"/>
      <c r="E203" s="105"/>
      <c r="F203" s="68">
        <v>4</v>
      </c>
      <c r="G203" s="26"/>
      <c r="H203" s="29"/>
      <c r="I203" s="108"/>
    </row>
    <row r="204" spans="1:9" s="20" customFormat="1" ht="15.75" thickBot="1">
      <c r="A204" s="120"/>
      <c r="B204" s="138"/>
      <c r="C204" s="104"/>
      <c r="D204" s="104"/>
      <c r="E204" s="106"/>
      <c r="F204" s="68">
        <v>5</v>
      </c>
      <c r="G204" s="27"/>
      <c r="H204" s="30"/>
      <c r="I204" s="109"/>
    </row>
    <row r="205" spans="1:9" s="20" customFormat="1" ht="15" customHeight="1" thickBot="1">
      <c r="A205" s="118">
        <v>41</v>
      </c>
      <c r="B205" s="129"/>
      <c r="C205" s="103"/>
      <c r="D205" s="103"/>
      <c r="E205" s="105"/>
      <c r="F205" s="67">
        <v>1</v>
      </c>
      <c r="G205" s="25"/>
      <c r="H205" s="28"/>
      <c r="I205" s="107"/>
    </row>
    <row r="206" spans="1:9" s="20" customFormat="1" ht="15.75" thickBot="1">
      <c r="A206" s="119"/>
      <c r="B206" s="129"/>
      <c r="C206" s="103"/>
      <c r="D206" s="103"/>
      <c r="E206" s="105"/>
      <c r="F206" s="68">
        <v>2</v>
      </c>
      <c r="G206" s="26"/>
      <c r="H206" s="29"/>
      <c r="I206" s="108"/>
    </row>
    <row r="207" spans="1:9" s="20" customFormat="1" ht="15.75" thickBot="1">
      <c r="A207" s="119"/>
      <c r="B207" s="129"/>
      <c r="C207" s="103"/>
      <c r="D207" s="103"/>
      <c r="E207" s="105"/>
      <c r="F207" s="68">
        <v>3</v>
      </c>
      <c r="G207" s="26"/>
      <c r="H207" s="29"/>
      <c r="I207" s="108"/>
    </row>
    <row r="208" spans="1:9" s="20" customFormat="1" ht="15.75" thickBot="1">
      <c r="A208" s="119"/>
      <c r="B208" s="129"/>
      <c r="C208" s="103"/>
      <c r="D208" s="103"/>
      <c r="E208" s="105"/>
      <c r="F208" s="68">
        <v>4</v>
      </c>
      <c r="G208" s="26"/>
      <c r="H208" s="29"/>
      <c r="I208" s="108"/>
    </row>
    <row r="209" spans="1:9" s="20" customFormat="1" ht="15.75" thickBot="1">
      <c r="A209" s="120"/>
      <c r="B209" s="138"/>
      <c r="C209" s="104"/>
      <c r="D209" s="104"/>
      <c r="E209" s="106"/>
      <c r="F209" s="68">
        <v>5</v>
      </c>
      <c r="G209" s="27"/>
      <c r="H209" s="30"/>
      <c r="I209" s="109"/>
    </row>
    <row r="210" spans="1:9" s="20" customFormat="1" ht="15" customHeight="1" thickBot="1">
      <c r="A210" s="118">
        <v>42</v>
      </c>
      <c r="B210" s="129"/>
      <c r="C210" s="103"/>
      <c r="D210" s="103"/>
      <c r="E210" s="105"/>
      <c r="F210" s="67">
        <v>1</v>
      </c>
      <c r="G210" s="25"/>
      <c r="H210" s="28"/>
      <c r="I210" s="107"/>
    </row>
    <row r="211" spans="1:9" s="20" customFormat="1" ht="15.75" thickBot="1">
      <c r="A211" s="119"/>
      <c r="B211" s="129"/>
      <c r="C211" s="103"/>
      <c r="D211" s="103"/>
      <c r="E211" s="105"/>
      <c r="F211" s="68">
        <v>2</v>
      </c>
      <c r="G211" s="26"/>
      <c r="H211" s="29"/>
      <c r="I211" s="108"/>
    </row>
    <row r="212" spans="1:9" s="20" customFormat="1" ht="15.75" thickBot="1">
      <c r="A212" s="119"/>
      <c r="B212" s="129"/>
      <c r="C212" s="103"/>
      <c r="D212" s="103"/>
      <c r="E212" s="105"/>
      <c r="F212" s="68">
        <v>3</v>
      </c>
      <c r="G212" s="26"/>
      <c r="H212" s="29"/>
      <c r="I212" s="108"/>
    </row>
    <row r="213" spans="1:9" s="20" customFormat="1" ht="15.75" thickBot="1">
      <c r="A213" s="119"/>
      <c r="B213" s="129"/>
      <c r="C213" s="103"/>
      <c r="D213" s="103"/>
      <c r="E213" s="105"/>
      <c r="F213" s="68">
        <v>4</v>
      </c>
      <c r="G213" s="26"/>
      <c r="H213" s="29"/>
      <c r="I213" s="108"/>
    </row>
    <row r="214" spans="1:9" s="20" customFormat="1" ht="15.75" thickBot="1">
      <c r="A214" s="120"/>
      <c r="B214" s="138"/>
      <c r="C214" s="104"/>
      <c r="D214" s="104"/>
      <c r="E214" s="106"/>
      <c r="F214" s="68">
        <v>5</v>
      </c>
      <c r="G214" s="27"/>
      <c r="H214" s="30"/>
      <c r="I214" s="109"/>
    </row>
    <row r="215" spans="1:9" s="20" customFormat="1" ht="15" customHeight="1" thickBot="1">
      <c r="A215" s="118">
        <v>43</v>
      </c>
      <c r="B215" s="129"/>
      <c r="C215" s="103"/>
      <c r="D215" s="103"/>
      <c r="E215" s="105"/>
      <c r="F215" s="67">
        <v>1</v>
      </c>
      <c r="G215" s="25"/>
      <c r="H215" s="28"/>
      <c r="I215" s="107"/>
    </row>
    <row r="216" spans="1:9" s="20" customFormat="1" ht="15.75" thickBot="1">
      <c r="A216" s="119"/>
      <c r="B216" s="129"/>
      <c r="C216" s="103"/>
      <c r="D216" s="103"/>
      <c r="E216" s="105"/>
      <c r="F216" s="68">
        <v>2</v>
      </c>
      <c r="G216" s="26"/>
      <c r="H216" s="29"/>
      <c r="I216" s="108"/>
    </row>
    <row r="217" spans="1:9" s="20" customFormat="1" ht="15.75" thickBot="1">
      <c r="A217" s="119"/>
      <c r="B217" s="129"/>
      <c r="C217" s="103"/>
      <c r="D217" s="103"/>
      <c r="E217" s="105"/>
      <c r="F217" s="68">
        <v>3</v>
      </c>
      <c r="G217" s="26"/>
      <c r="H217" s="29"/>
      <c r="I217" s="108"/>
    </row>
    <row r="218" spans="1:9" s="20" customFormat="1" ht="15.75" thickBot="1">
      <c r="A218" s="119"/>
      <c r="B218" s="129"/>
      <c r="C218" s="103"/>
      <c r="D218" s="103"/>
      <c r="E218" s="105"/>
      <c r="F218" s="68">
        <v>4</v>
      </c>
      <c r="G218" s="26"/>
      <c r="H218" s="29"/>
      <c r="I218" s="108"/>
    </row>
    <row r="219" spans="1:9" s="20" customFormat="1" ht="15.75" thickBot="1">
      <c r="A219" s="120"/>
      <c r="B219" s="138"/>
      <c r="C219" s="104"/>
      <c r="D219" s="104"/>
      <c r="E219" s="106"/>
      <c r="F219" s="68">
        <v>5</v>
      </c>
      <c r="G219" s="27"/>
      <c r="H219" s="30"/>
      <c r="I219" s="109"/>
    </row>
    <row r="220" spans="1:9" s="20" customFormat="1" ht="15" customHeight="1" thickBot="1">
      <c r="A220" s="118">
        <v>44</v>
      </c>
      <c r="B220" s="129"/>
      <c r="C220" s="103"/>
      <c r="D220" s="103"/>
      <c r="E220" s="105"/>
      <c r="F220" s="67">
        <v>1</v>
      </c>
      <c r="G220" s="25"/>
      <c r="H220" s="28"/>
      <c r="I220" s="107"/>
    </row>
    <row r="221" spans="1:9" s="20" customFormat="1" ht="15.75" thickBot="1">
      <c r="A221" s="119"/>
      <c r="B221" s="129"/>
      <c r="C221" s="103"/>
      <c r="D221" s="103"/>
      <c r="E221" s="105"/>
      <c r="F221" s="68">
        <v>2</v>
      </c>
      <c r="G221" s="26"/>
      <c r="H221" s="29"/>
      <c r="I221" s="108"/>
    </row>
    <row r="222" spans="1:9" s="20" customFormat="1" ht="15.75" thickBot="1">
      <c r="A222" s="119"/>
      <c r="B222" s="129"/>
      <c r="C222" s="103"/>
      <c r="D222" s="103"/>
      <c r="E222" s="105"/>
      <c r="F222" s="68">
        <v>3</v>
      </c>
      <c r="G222" s="26"/>
      <c r="H222" s="29"/>
      <c r="I222" s="108"/>
    </row>
    <row r="223" spans="1:9" s="20" customFormat="1" ht="15.75" thickBot="1">
      <c r="A223" s="119"/>
      <c r="B223" s="129"/>
      <c r="C223" s="103"/>
      <c r="D223" s="103"/>
      <c r="E223" s="105"/>
      <c r="F223" s="68">
        <v>4</v>
      </c>
      <c r="G223" s="26"/>
      <c r="H223" s="29"/>
      <c r="I223" s="108"/>
    </row>
    <row r="224" spans="1:9" s="20" customFormat="1" ht="15.75" thickBot="1">
      <c r="A224" s="120"/>
      <c r="B224" s="138"/>
      <c r="C224" s="104"/>
      <c r="D224" s="104"/>
      <c r="E224" s="106"/>
      <c r="F224" s="68">
        <v>5</v>
      </c>
      <c r="G224" s="27"/>
      <c r="H224" s="30"/>
      <c r="I224" s="109"/>
    </row>
    <row r="225" spans="1:9" s="20" customFormat="1" ht="15" customHeight="1" thickBot="1">
      <c r="A225" s="118">
        <v>45</v>
      </c>
      <c r="B225" s="129"/>
      <c r="C225" s="103"/>
      <c r="D225" s="103"/>
      <c r="E225" s="105"/>
      <c r="F225" s="67">
        <v>1</v>
      </c>
      <c r="G225" s="25"/>
      <c r="H225" s="28"/>
      <c r="I225" s="107"/>
    </row>
    <row r="226" spans="1:9" s="20" customFormat="1" ht="15.75" thickBot="1">
      <c r="A226" s="119"/>
      <c r="B226" s="129"/>
      <c r="C226" s="103"/>
      <c r="D226" s="103"/>
      <c r="E226" s="105"/>
      <c r="F226" s="68">
        <v>2</v>
      </c>
      <c r="G226" s="26"/>
      <c r="H226" s="29"/>
      <c r="I226" s="108"/>
    </row>
    <row r="227" spans="1:9" s="20" customFormat="1" ht="15.75" thickBot="1">
      <c r="A227" s="119"/>
      <c r="B227" s="129"/>
      <c r="C227" s="103"/>
      <c r="D227" s="103"/>
      <c r="E227" s="105"/>
      <c r="F227" s="68">
        <v>3</v>
      </c>
      <c r="G227" s="26"/>
      <c r="H227" s="29"/>
      <c r="I227" s="108"/>
    </row>
    <row r="228" spans="1:9" s="20" customFormat="1" ht="15.75" thickBot="1">
      <c r="A228" s="119"/>
      <c r="B228" s="129"/>
      <c r="C228" s="103"/>
      <c r="D228" s="103"/>
      <c r="E228" s="105"/>
      <c r="F228" s="68">
        <v>4</v>
      </c>
      <c r="G228" s="26"/>
      <c r="H228" s="29"/>
      <c r="I228" s="108"/>
    </row>
    <row r="229" spans="1:9" s="20" customFormat="1" ht="15.75" thickBot="1">
      <c r="A229" s="120"/>
      <c r="B229" s="138"/>
      <c r="C229" s="104"/>
      <c r="D229" s="104"/>
      <c r="E229" s="106"/>
      <c r="F229" s="68">
        <v>5</v>
      </c>
      <c r="G229" s="27"/>
      <c r="H229" s="30"/>
      <c r="I229" s="109"/>
    </row>
    <row r="230" spans="1:9" s="20" customFormat="1" ht="15" customHeight="1" thickBot="1">
      <c r="A230" s="118">
        <v>46</v>
      </c>
      <c r="B230" s="129"/>
      <c r="C230" s="103"/>
      <c r="D230" s="103"/>
      <c r="E230" s="105"/>
      <c r="F230" s="67">
        <v>1</v>
      </c>
      <c r="G230" s="25"/>
      <c r="H230" s="28"/>
      <c r="I230" s="107"/>
    </row>
    <row r="231" spans="1:9" s="20" customFormat="1" ht="15.75" thickBot="1">
      <c r="A231" s="119"/>
      <c r="B231" s="129"/>
      <c r="C231" s="103"/>
      <c r="D231" s="103"/>
      <c r="E231" s="105"/>
      <c r="F231" s="68">
        <v>2</v>
      </c>
      <c r="G231" s="26"/>
      <c r="H231" s="29"/>
      <c r="I231" s="108"/>
    </row>
    <row r="232" spans="1:9" s="20" customFormat="1" ht="15.75" thickBot="1">
      <c r="A232" s="119"/>
      <c r="B232" s="129"/>
      <c r="C232" s="103"/>
      <c r="D232" s="103"/>
      <c r="E232" s="105"/>
      <c r="F232" s="68">
        <v>3</v>
      </c>
      <c r="G232" s="26"/>
      <c r="H232" s="29"/>
      <c r="I232" s="108"/>
    </row>
    <row r="233" spans="1:9" s="20" customFormat="1" ht="15.75" thickBot="1">
      <c r="A233" s="119"/>
      <c r="B233" s="129"/>
      <c r="C233" s="103"/>
      <c r="D233" s="103"/>
      <c r="E233" s="105"/>
      <c r="F233" s="68">
        <v>4</v>
      </c>
      <c r="G233" s="26"/>
      <c r="H233" s="29"/>
      <c r="I233" s="108"/>
    </row>
    <row r="234" spans="1:9" s="20" customFormat="1" ht="15.75" thickBot="1">
      <c r="A234" s="120"/>
      <c r="B234" s="138"/>
      <c r="C234" s="104"/>
      <c r="D234" s="104"/>
      <c r="E234" s="106"/>
      <c r="F234" s="68">
        <v>5</v>
      </c>
      <c r="G234" s="27"/>
      <c r="H234" s="30"/>
      <c r="I234" s="109"/>
    </row>
    <row r="235" spans="1:9" s="20" customFormat="1" ht="15" customHeight="1" thickBot="1">
      <c r="A235" s="118">
        <v>47</v>
      </c>
      <c r="B235" s="129"/>
      <c r="C235" s="103"/>
      <c r="D235" s="103"/>
      <c r="E235" s="105"/>
      <c r="F235" s="67">
        <v>1</v>
      </c>
      <c r="G235" s="25"/>
      <c r="H235" s="28"/>
      <c r="I235" s="107"/>
    </row>
    <row r="236" spans="1:9" s="20" customFormat="1" ht="15.75" thickBot="1">
      <c r="A236" s="119"/>
      <c r="B236" s="129"/>
      <c r="C236" s="103"/>
      <c r="D236" s="103"/>
      <c r="E236" s="105"/>
      <c r="F236" s="68">
        <v>2</v>
      </c>
      <c r="G236" s="26"/>
      <c r="H236" s="29"/>
      <c r="I236" s="108"/>
    </row>
    <row r="237" spans="1:9" s="20" customFormat="1" ht="15.75" thickBot="1">
      <c r="A237" s="119"/>
      <c r="B237" s="129"/>
      <c r="C237" s="103"/>
      <c r="D237" s="103"/>
      <c r="E237" s="105"/>
      <c r="F237" s="68">
        <v>3</v>
      </c>
      <c r="G237" s="26"/>
      <c r="H237" s="29"/>
      <c r="I237" s="108"/>
    </row>
    <row r="238" spans="1:9" s="20" customFormat="1" ht="15.75" thickBot="1">
      <c r="A238" s="119"/>
      <c r="B238" s="129"/>
      <c r="C238" s="103"/>
      <c r="D238" s="103"/>
      <c r="E238" s="105"/>
      <c r="F238" s="68">
        <v>4</v>
      </c>
      <c r="G238" s="26"/>
      <c r="H238" s="29"/>
      <c r="I238" s="108"/>
    </row>
    <row r="239" spans="1:9" s="20" customFormat="1" ht="15.75" thickBot="1">
      <c r="A239" s="120"/>
      <c r="B239" s="138"/>
      <c r="C239" s="104"/>
      <c r="D239" s="104"/>
      <c r="E239" s="106"/>
      <c r="F239" s="68">
        <v>5</v>
      </c>
      <c r="G239" s="27"/>
      <c r="H239" s="30"/>
      <c r="I239" s="109"/>
    </row>
    <row r="240" spans="1:9" s="20" customFormat="1" ht="15" customHeight="1" thickBot="1">
      <c r="A240" s="118">
        <v>48</v>
      </c>
      <c r="B240" s="129"/>
      <c r="C240" s="103"/>
      <c r="D240" s="103"/>
      <c r="E240" s="105"/>
      <c r="F240" s="67">
        <v>1</v>
      </c>
      <c r="G240" s="25"/>
      <c r="H240" s="28"/>
      <c r="I240" s="107"/>
    </row>
    <row r="241" spans="1:9" s="20" customFormat="1" ht="15.75" thickBot="1">
      <c r="A241" s="119"/>
      <c r="B241" s="129"/>
      <c r="C241" s="103"/>
      <c r="D241" s="103"/>
      <c r="E241" s="105"/>
      <c r="F241" s="68">
        <v>2</v>
      </c>
      <c r="G241" s="26"/>
      <c r="H241" s="29"/>
      <c r="I241" s="108"/>
    </row>
    <row r="242" spans="1:9" s="20" customFormat="1" ht="15.75" thickBot="1">
      <c r="A242" s="119"/>
      <c r="B242" s="129"/>
      <c r="C242" s="103"/>
      <c r="D242" s="103"/>
      <c r="E242" s="105"/>
      <c r="F242" s="68">
        <v>3</v>
      </c>
      <c r="G242" s="26"/>
      <c r="H242" s="29"/>
      <c r="I242" s="108"/>
    </row>
    <row r="243" spans="1:9" s="20" customFormat="1" ht="15.75" thickBot="1">
      <c r="A243" s="119"/>
      <c r="B243" s="129"/>
      <c r="C243" s="103"/>
      <c r="D243" s="103"/>
      <c r="E243" s="105"/>
      <c r="F243" s="68">
        <v>4</v>
      </c>
      <c r="G243" s="26"/>
      <c r="H243" s="29"/>
      <c r="I243" s="108"/>
    </row>
    <row r="244" spans="1:9" s="20" customFormat="1" ht="15.75" thickBot="1">
      <c r="A244" s="120"/>
      <c r="B244" s="138"/>
      <c r="C244" s="104"/>
      <c r="D244" s="104"/>
      <c r="E244" s="106"/>
      <c r="F244" s="68">
        <v>5</v>
      </c>
      <c r="G244" s="27"/>
      <c r="H244" s="30"/>
      <c r="I244" s="109"/>
    </row>
    <row r="245" spans="1:9" s="20" customFormat="1" ht="15" customHeight="1" thickBot="1">
      <c r="A245" s="118">
        <v>49</v>
      </c>
      <c r="B245" s="129"/>
      <c r="C245" s="103"/>
      <c r="D245" s="103"/>
      <c r="E245" s="105"/>
      <c r="F245" s="67">
        <v>1</v>
      </c>
      <c r="G245" s="25"/>
      <c r="H245" s="28"/>
      <c r="I245" s="107"/>
    </row>
    <row r="246" spans="1:9" s="20" customFormat="1" ht="15.75" thickBot="1">
      <c r="A246" s="119"/>
      <c r="B246" s="129"/>
      <c r="C246" s="103"/>
      <c r="D246" s="103"/>
      <c r="E246" s="105"/>
      <c r="F246" s="68">
        <v>2</v>
      </c>
      <c r="G246" s="26"/>
      <c r="H246" s="29"/>
      <c r="I246" s="108"/>
    </row>
    <row r="247" spans="1:9" s="20" customFormat="1" ht="15.75" thickBot="1">
      <c r="A247" s="119"/>
      <c r="B247" s="129"/>
      <c r="C247" s="103"/>
      <c r="D247" s="103"/>
      <c r="E247" s="105"/>
      <c r="F247" s="68">
        <v>3</v>
      </c>
      <c r="G247" s="26"/>
      <c r="H247" s="29"/>
      <c r="I247" s="108"/>
    </row>
    <row r="248" spans="1:9" s="20" customFormat="1" ht="15.75" thickBot="1">
      <c r="A248" s="119"/>
      <c r="B248" s="129"/>
      <c r="C248" s="103"/>
      <c r="D248" s="103"/>
      <c r="E248" s="105"/>
      <c r="F248" s="68">
        <v>4</v>
      </c>
      <c r="G248" s="26"/>
      <c r="H248" s="29"/>
      <c r="I248" s="108"/>
    </row>
    <row r="249" spans="1:9" s="20" customFormat="1" ht="15.75" thickBot="1">
      <c r="A249" s="120"/>
      <c r="B249" s="138"/>
      <c r="C249" s="104"/>
      <c r="D249" s="104"/>
      <c r="E249" s="106"/>
      <c r="F249" s="68">
        <v>5</v>
      </c>
      <c r="G249" s="27"/>
      <c r="H249" s="30"/>
      <c r="I249" s="109"/>
    </row>
    <row r="250" spans="1:9" s="20" customFormat="1" ht="15" customHeight="1" thickBot="1">
      <c r="A250" s="118">
        <v>50</v>
      </c>
      <c r="B250" s="129"/>
      <c r="C250" s="103"/>
      <c r="D250" s="103"/>
      <c r="E250" s="105"/>
      <c r="F250" s="67">
        <v>1</v>
      </c>
      <c r="G250" s="25"/>
      <c r="H250" s="28"/>
      <c r="I250" s="107"/>
    </row>
    <row r="251" spans="1:9" s="20" customFormat="1" ht="15.75" thickBot="1">
      <c r="A251" s="119"/>
      <c r="B251" s="129"/>
      <c r="C251" s="103"/>
      <c r="D251" s="103"/>
      <c r="E251" s="105"/>
      <c r="F251" s="68">
        <v>2</v>
      </c>
      <c r="G251" s="26"/>
      <c r="H251" s="29"/>
      <c r="I251" s="108"/>
    </row>
    <row r="252" spans="1:9" s="20" customFormat="1" ht="15.75" thickBot="1">
      <c r="A252" s="119"/>
      <c r="B252" s="129"/>
      <c r="C252" s="103"/>
      <c r="D252" s="103"/>
      <c r="E252" s="105"/>
      <c r="F252" s="68">
        <v>3</v>
      </c>
      <c r="G252" s="26"/>
      <c r="H252" s="29"/>
      <c r="I252" s="108"/>
    </row>
    <row r="253" spans="1:9" s="20" customFormat="1" ht="15.75" thickBot="1">
      <c r="A253" s="119"/>
      <c r="B253" s="129"/>
      <c r="C253" s="103"/>
      <c r="D253" s="103"/>
      <c r="E253" s="105"/>
      <c r="F253" s="68">
        <v>4</v>
      </c>
      <c r="G253" s="26"/>
      <c r="H253" s="29"/>
      <c r="I253" s="108"/>
    </row>
    <row r="254" spans="1:9" s="20" customFormat="1" ht="15.75" thickBot="1">
      <c r="A254" s="120"/>
      <c r="B254" s="138"/>
      <c r="C254" s="104"/>
      <c r="D254" s="104"/>
      <c r="E254" s="106"/>
      <c r="F254" s="68">
        <v>5</v>
      </c>
      <c r="G254" s="27"/>
      <c r="H254" s="30"/>
      <c r="I254" s="109"/>
    </row>
    <row r="255" spans="1:9" s="20" customFormat="1" ht="24" customHeight="1" thickBot="1">
      <c r="A255" s="139" t="s">
        <v>446</v>
      </c>
      <c r="B255" s="140"/>
      <c r="C255" s="22">
        <f>SUM(C5:C254)</f>
        <v>130</v>
      </c>
      <c r="D255" s="59"/>
      <c r="E255" s="22">
        <f>SUM(E5:E254)</f>
        <v>474</v>
      </c>
      <c r="F255" s="60"/>
      <c r="G255" s="57"/>
      <c r="H255" s="57"/>
      <c r="I255" s="58"/>
    </row>
  </sheetData>
  <sheetProtection password="C504" sheet="1" objects="1" scenarios="1" selectLockedCells="1"/>
  <mergeCells count="305">
    <mergeCell ref="A230:A234"/>
    <mergeCell ref="E205:E209"/>
    <mergeCell ref="A255:B255"/>
    <mergeCell ref="D135:D139"/>
    <mergeCell ref="A140:A144"/>
    <mergeCell ref="B180:B184"/>
    <mergeCell ref="A180:A184"/>
    <mergeCell ref="B160:B164"/>
    <mergeCell ref="A160:A164"/>
    <mergeCell ref="D140:D144"/>
    <mergeCell ref="A135:A139"/>
    <mergeCell ref="A155:A159"/>
    <mergeCell ref="C135:C139"/>
    <mergeCell ref="B155:B159"/>
    <mergeCell ref="D175:D179"/>
    <mergeCell ref="E160:E164"/>
    <mergeCell ref="E175:E179"/>
    <mergeCell ref="A165:A169"/>
    <mergeCell ref="B165:B169"/>
    <mergeCell ref="B175:B179"/>
    <mergeCell ref="A175:A179"/>
    <mergeCell ref="A170:A174"/>
    <mergeCell ref="A185:A189"/>
    <mergeCell ref="B185:B189"/>
    <mergeCell ref="A150:A154"/>
    <mergeCell ref="B150:B154"/>
    <mergeCell ref="I140:I144"/>
    <mergeCell ref="B145:B149"/>
    <mergeCell ref="A145:A149"/>
    <mergeCell ref="A120:A124"/>
    <mergeCell ref="B120:B124"/>
    <mergeCell ref="C120:C124"/>
    <mergeCell ref="A125:A129"/>
    <mergeCell ref="B130:B134"/>
    <mergeCell ref="A130:A134"/>
    <mergeCell ref="C125:C129"/>
    <mergeCell ref="B140:B144"/>
    <mergeCell ref="D145:D149"/>
    <mergeCell ref="D125:D129"/>
    <mergeCell ref="E145:E149"/>
    <mergeCell ref="I205:I209"/>
    <mergeCell ref="C150:C154"/>
    <mergeCell ref="D150:D154"/>
    <mergeCell ref="C145:C149"/>
    <mergeCell ref="I155:I159"/>
    <mergeCell ref="E165:E169"/>
    <mergeCell ref="I160:I164"/>
    <mergeCell ref="D170:D174"/>
    <mergeCell ref="E180:E184"/>
    <mergeCell ref="D155:D159"/>
    <mergeCell ref="I190:I194"/>
    <mergeCell ref="C160:C164"/>
    <mergeCell ref="C170:C174"/>
    <mergeCell ref="I170:I174"/>
    <mergeCell ref="I180:I184"/>
    <mergeCell ref="D180:D184"/>
    <mergeCell ref="I165:I169"/>
    <mergeCell ref="C165:C169"/>
    <mergeCell ref="I175:I179"/>
    <mergeCell ref="E170:E174"/>
    <mergeCell ref="E190:E194"/>
    <mergeCell ref="E195:E199"/>
    <mergeCell ref="D165:D169"/>
    <mergeCell ref="D160:D164"/>
    <mergeCell ref="C155:C159"/>
    <mergeCell ref="I145:I149"/>
    <mergeCell ref="I135:I139"/>
    <mergeCell ref="I125:I129"/>
    <mergeCell ref="I110:I114"/>
    <mergeCell ref="E135:E139"/>
    <mergeCell ref="C130:C134"/>
    <mergeCell ref="C140:C144"/>
    <mergeCell ref="E140:E144"/>
    <mergeCell ref="I130:I134"/>
    <mergeCell ref="E125:E129"/>
    <mergeCell ref="D130:D134"/>
    <mergeCell ref="E130:E134"/>
    <mergeCell ref="I150:I154"/>
    <mergeCell ref="E150:E154"/>
    <mergeCell ref="D110:D114"/>
    <mergeCell ref="A115:A119"/>
    <mergeCell ref="B115:B119"/>
    <mergeCell ref="D120:D124"/>
    <mergeCell ref="E120:E124"/>
    <mergeCell ref="E115:E119"/>
    <mergeCell ref="D115:D119"/>
    <mergeCell ref="C115:C119"/>
    <mergeCell ref="I120:I124"/>
    <mergeCell ref="I115:I119"/>
    <mergeCell ref="B100:B104"/>
    <mergeCell ref="I90:I94"/>
    <mergeCell ref="C110:C114"/>
    <mergeCell ref="D105:D109"/>
    <mergeCell ref="E110:E114"/>
    <mergeCell ref="C105:C109"/>
    <mergeCell ref="E105:E109"/>
    <mergeCell ref="I100:I104"/>
    <mergeCell ref="B105:B109"/>
    <mergeCell ref="I105:I109"/>
    <mergeCell ref="I85:I89"/>
    <mergeCell ref="I80:I84"/>
    <mergeCell ref="D85:D89"/>
    <mergeCell ref="I95:I99"/>
    <mergeCell ref="C100:C104"/>
    <mergeCell ref="D90:D94"/>
    <mergeCell ref="E85:E89"/>
    <mergeCell ref="E80:E84"/>
    <mergeCell ref="E100:E104"/>
    <mergeCell ref="C90:C94"/>
    <mergeCell ref="E90:E94"/>
    <mergeCell ref="D95:D99"/>
    <mergeCell ref="C75:C79"/>
    <mergeCell ref="D65:D69"/>
    <mergeCell ref="I45:I49"/>
    <mergeCell ref="I50:I54"/>
    <mergeCell ref="E70:E74"/>
    <mergeCell ref="C60:C64"/>
    <mergeCell ref="C65:C69"/>
    <mergeCell ref="C70:C74"/>
    <mergeCell ref="I55:I59"/>
    <mergeCell ref="E60:E64"/>
    <mergeCell ref="E55:E59"/>
    <mergeCell ref="D55:D59"/>
    <mergeCell ref="D60:D64"/>
    <mergeCell ref="E75:E79"/>
    <mergeCell ref="E65:E69"/>
    <mergeCell ref="I65:I69"/>
    <mergeCell ref="I60:I64"/>
    <mergeCell ref="D75:D79"/>
    <mergeCell ref="I75:I79"/>
    <mergeCell ref="D70:D74"/>
    <mergeCell ref="I70:I74"/>
    <mergeCell ref="D40:D44"/>
    <mergeCell ref="D30:D34"/>
    <mergeCell ref="I35:I39"/>
    <mergeCell ref="I25:I29"/>
    <mergeCell ref="I40:I44"/>
    <mergeCell ref="E50:E54"/>
    <mergeCell ref="E45:E49"/>
    <mergeCell ref="E40:E44"/>
    <mergeCell ref="I30:I34"/>
    <mergeCell ref="E30:E34"/>
    <mergeCell ref="D35:D39"/>
    <mergeCell ref="D50:D54"/>
    <mergeCell ref="D45:D49"/>
    <mergeCell ref="I5:I9"/>
    <mergeCell ref="I20:I24"/>
    <mergeCell ref="I10:I14"/>
    <mergeCell ref="D15:D19"/>
    <mergeCell ref="I15:I19"/>
    <mergeCell ref="E25:E29"/>
    <mergeCell ref="E35:E39"/>
    <mergeCell ref="E15:E19"/>
    <mergeCell ref="E20:E24"/>
    <mergeCell ref="D25:D29"/>
    <mergeCell ref="A5:A9"/>
    <mergeCell ref="B5:B9"/>
    <mergeCell ref="A15:A19"/>
    <mergeCell ref="A20:A24"/>
    <mergeCell ref="A10:A14"/>
    <mergeCell ref="B15:B19"/>
    <mergeCell ref="E5:E9"/>
    <mergeCell ref="D20:D24"/>
    <mergeCell ref="D10:D14"/>
    <mergeCell ref="D5:D9"/>
    <mergeCell ref="E10:E14"/>
    <mergeCell ref="B35:B39"/>
    <mergeCell ref="A50:A54"/>
    <mergeCell ref="C10:C14"/>
    <mergeCell ref="C30:C34"/>
    <mergeCell ref="C15:C19"/>
    <mergeCell ref="C20:C24"/>
    <mergeCell ref="C55:C59"/>
    <mergeCell ref="C25:C29"/>
    <mergeCell ref="C40:C44"/>
    <mergeCell ref="B25:B29"/>
    <mergeCell ref="B40:B44"/>
    <mergeCell ref="B30:B34"/>
    <mergeCell ref="A85:A89"/>
    <mergeCell ref="A90:A94"/>
    <mergeCell ref="B70:B74"/>
    <mergeCell ref="A65:A69"/>
    <mergeCell ref="A55:A59"/>
    <mergeCell ref="A45:A49"/>
    <mergeCell ref="B45:B49"/>
    <mergeCell ref="B65:B69"/>
    <mergeCell ref="E155:E159"/>
    <mergeCell ref="A110:A114"/>
    <mergeCell ref="B110:B114"/>
    <mergeCell ref="A105:A109"/>
    <mergeCell ref="A95:A99"/>
    <mergeCell ref="A100:A104"/>
    <mergeCell ref="B125:B129"/>
    <mergeCell ref="E95:E99"/>
    <mergeCell ref="D100:D104"/>
    <mergeCell ref="B135:B139"/>
    <mergeCell ref="D80:D84"/>
    <mergeCell ref="C85:C89"/>
    <mergeCell ref="C95:C99"/>
    <mergeCell ref="B90:B94"/>
    <mergeCell ref="B95:B99"/>
    <mergeCell ref="B85:B89"/>
    <mergeCell ref="A1:I1"/>
    <mergeCell ref="A3:I3"/>
    <mergeCell ref="A4:B4"/>
    <mergeCell ref="F4:G4"/>
    <mergeCell ref="A80:A84"/>
    <mergeCell ref="A75:A79"/>
    <mergeCell ref="C80:C84"/>
    <mergeCell ref="A70:A74"/>
    <mergeCell ref="A60:A64"/>
    <mergeCell ref="B10:B14"/>
    <mergeCell ref="B75:B79"/>
    <mergeCell ref="B80:B84"/>
    <mergeCell ref="B60:B64"/>
    <mergeCell ref="A25:A29"/>
    <mergeCell ref="A30:A34"/>
    <mergeCell ref="C50:C54"/>
    <mergeCell ref="C45:C49"/>
    <mergeCell ref="C35:C39"/>
    <mergeCell ref="C5:C9"/>
    <mergeCell ref="B20:B24"/>
    <mergeCell ref="A40:A44"/>
    <mergeCell ref="B55:B59"/>
    <mergeCell ref="B50:B54"/>
    <mergeCell ref="A35:A39"/>
    <mergeCell ref="I200:I204"/>
    <mergeCell ref="E200:E204"/>
    <mergeCell ref="C190:C194"/>
    <mergeCell ref="C185:C189"/>
    <mergeCell ref="C195:C199"/>
    <mergeCell ref="E185:E189"/>
    <mergeCell ref="D195:D199"/>
    <mergeCell ref="I195:I199"/>
    <mergeCell ref="I185:I189"/>
    <mergeCell ref="D190:D194"/>
    <mergeCell ref="D185:D189"/>
    <mergeCell ref="B170:B174"/>
    <mergeCell ref="C175:C179"/>
    <mergeCell ref="C180:C184"/>
    <mergeCell ref="B195:B199"/>
    <mergeCell ref="D210:D214"/>
    <mergeCell ref="C205:C209"/>
    <mergeCell ref="C210:C214"/>
    <mergeCell ref="C200:C204"/>
    <mergeCell ref="D205:D209"/>
    <mergeCell ref="D200:D204"/>
    <mergeCell ref="A220:A224"/>
    <mergeCell ref="A215:A219"/>
    <mergeCell ref="B220:B224"/>
    <mergeCell ref="B215:B219"/>
    <mergeCell ref="C225:C229"/>
    <mergeCell ref="A225:A229"/>
    <mergeCell ref="A190:A194"/>
    <mergeCell ref="A195:A199"/>
    <mergeCell ref="A210:A214"/>
    <mergeCell ref="B210:B214"/>
    <mergeCell ref="B205:B209"/>
    <mergeCell ref="A200:A204"/>
    <mergeCell ref="B200:B204"/>
    <mergeCell ref="A205:A209"/>
    <mergeCell ref="B190:B194"/>
    <mergeCell ref="I210:I214"/>
    <mergeCell ref="I230:I234"/>
    <mergeCell ref="E210:E214"/>
    <mergeCell ref="I215:I219"/>
    <mergeCell ref="I225:I229"/>
    <mergeCell ref="E215:E219"/>
    <mergeCell ref="E225:E229"/>
    <mergeCell ref="E220:E224"/>
    <mergeCell ref="I220:I224"/>
    <mergeCell ref="E230:E234"/>
    <mergeCell ref="I245:I249"/>
    <mergeCell ref="I235:I239"/>
    <mergeCell ref="I250:I254"/>
    <mergeCell ref="E245:E249"/>
    <mergeCell ref="E250:E254"/>
    <mergeCell ref="I240:I244"/>
    <mergeCell ref="E240:E244"/>
    <mergeCell ref="E235:E239"/>
    <mergeCell ref="D250:D254"/>
    <mergeCell ref="B240:B244"/>
    <mergeCell ref="D240:D244"/>
    <mergeCell ref="A250:A254"/>
    <mergeCell ref="D245:D249"/>
    <mergeCell ref="D215:D219"/>
    <mergeCell ref="D235:D239"/>
    <mergeCell ref="D230:D234"/>
    <mergeCell ref="B230:B234"/>
    <mergeCell ref="C230:C234"/>
    <mergeCell ref="A235:A239"/>
    <mergeCell ref="B250:B254"/>
    <mergeCell ref="C250:C254"/>
    <mergeCell ref="C245:C249"/>
    <mergeCell ref="A245:A249"/>
    <mergeCell ref="B245:B249"/>
    <mergeCell ref="C240:C244"/>
    <mergeCell ref="A240:A244"/>
    <mergeCell ref="B235:B239"/>
    <mergeCell ref="C235:C239"/>
    <mergeCell ref="D225:D229"/>
    <mergeCell ref="C220:C224"/>
    <mergeCell ref="D220:D224"/>
    <mergeCell ref="C215:C219"/>
    <mergeCell ref="B225:B229"/>
  </mergeCells>
  <phoneticPr fontId="2" type="noConversion"/>
  <conditionalFormatting sqref="A20:A104 I5 I10 I15 I20:I104 B5:H104 A105:I254">
    <cfRule type="cellIs" dxfId="29" priority="6" stopIfTrue="1" operator="lessThan">
      <formula>1</formula>
    </cfRule>
  </conditionalFormatting>
  <conditionalFormatting sqref="B5:E64">
    <cfRule type="cellIs" dxfId="28" priority="1" stopIfTrue="1" operator="lessThan">
      <formula>1</formula>
    </cfRule>
  </conditionalFormatting>
  <pageMargins left="0.36" right="0.2" top="0.47" bottom="0.54" header="0.17" footer="0.17"/>
  <pageSetup scale="54" orientation="landscape" r:id="rId1"/>
  <headerFooter>
    <oddHeader>&amp;L&amp;G&amp;RPrinted On &amp;D</oddHeader>
    <oddFooter>&amp;LCONFIDENTIAL&amp;R&amp;A –– &amp;F</oddFooter>
  </headerFooter>
  <rowBreaks count="1" manualBreakCount="1">
    <brk id="54" max="16383" man="1"/>
  </rowBreaks>
  <legacyDrawingHF r:id="rId2"/>
</worksheet>
</file>

<file path=xl/worksheets/sheet6.xml><?xml version="1.0" encoding="utf-8"?>
<worksheet xmlns="http://schemas.openxmlformats.org/spreadsheetml/2006/main" xmlns:r="http://schemas.openxmlformats.org/officeDocument/2006/relationships">
  <dimension ref="A1:I255"/>
  <sheetViews>
    <sheetView zoomScale="75" zoomScaleNormal="50" zoomScalePageLayoutView="50" workbookViewId="0">
      <pane ySplit="4" topLeftCell="A65" activePane="bottomLeft" state="frozen"/>
      <selection pane="bottomLeft" activeCell="B90" sqref="B90:B94"/>
    </sheetView>
  </sheetViews>
  <sheetFormatPr defaultColWidth="10.625" defaultRowHeight="36.950000000000003" customHeight="1"/>
  <cols>
    <col min="1" max="1" width="9.625" style="16" customWidth="1"/>
    <col min="2" max="2" width="36.75" style="16" customWidth="1"/>
    <col min="3" max="3" width="12.375" style="16" customWidth="1"/>
    <col min="4" max="4" width="39.375" style="16" customWidth="1"/>
    <col min="5" max="5" width="13.125" style="16" customWidth="1"/>
    <col min="6" max="6" width="2.625" style="16" customWidth="1"/>
    <col min="7" max="7" width="44.75" style="16" customWidth="1"/>
    <col min="8" max="8" width="10.625" style="16"/>
    <col min="9" max="9" width="48.625" style="16" customWidth="1"/>
    <col min="10" max="16384" width="10.625" style="16"/>
  </cols>
  <sheetData>
    <row r="1" spans="1:9" s="45" customFormat="1" ht="33" customHeight="1">
      <c r="A1" s="82" t="str">
        <f>Information!A2</f>
        <v>Southeast  TANKLESS BUSINESS PLAN</v>
      </c>
      <c r="B1" s="82"/>
      <c r="C1" s="82"/>
      <c r="D1" s="82"/>
      <c r="E1" s="82"/>
      <c r="F1" s="82"/>
      <c r="G1" s="82"/>
      <c r="H1" s="82"/>
      <c r="I1" s="82"/>
    </row>
    <row r="2" spans="1:9" s="45" customFormat="1" ht="33" customHeight="1">
      <c r="A2" s="44"/>
      <c r="B2" s="44"/>
      <c r="C2" s="44"/>
      <c r="D2" s="44"/>
      <c r="E2" s="44"/>
      <c r="F2" s="44"/>
      <c r="G2" s="44"/>
      <c r="H2" s="44"/>
      <c r="I2" s="44"/>
    </row>
    <row r="3" spans="1:9" s="45" customFormat="1" ht="27" customHeight="1" thickBot="1">
      <c r="A3" s="121" t="str">
        <f>"C O M M E R C I A L   A C C O U N T   T A R G E T S  -  "&amp;Information!B8</f>
        <v>C O M M E R C I A L   A C C O U N T   T A R G E T S  -  (G06) Spirit Group</v>
      </c>
      <c r="B3" s="122"/>
      <c r="C3" s="122"/>
      <c r="D3" s="122"/>
      <c r="E3" s="122"/>
      <c r="F3" s="122"/>
      <c r="G3" s="122"/>
      <c r="H3" s="122"/>
      <c r="I3" s="122"/>
    </row>
    <row r="4" spans="1:9" s="18" customFormat="1" ht="63" customHeight="1" thickBot="1">
      <c r="A4" s="125" t="s">
        <v>462</v>
      </c>
      <c r="B4" s="126"/>
      <c r="C4" s="22" t="s">
        <v>493</v>
      </c>
      <c r="D4" s="23" t="s">
        <v>448</v>
      </c>
      <c r="E4" s="22" t="s">
        <v>494</v>
      </c>
      <c r="F4" s="125" t="s">
        <v>449</v>
      </c>
      <c r="G4" s="126"/>
      <c r="H4" s="21" t="s">
        <v>450</v>
      </c>
      <c r="I4" s="23" t="s">
        <v>451</v>
      </c>
    </row>
    <row r="5" spans="1:9" s="20" customFormat="1" ht="15" customHeight="1" thickBot="1">
      <c r="A5" s="118">
        <v>1</v>
      </c>
      <c r="B5" s="123" t="s">
        <v>566</v>
      </c>
      <c r="C5" s="127">
        <v>20</v>
      </c>
      <c r="D5" s="127" t="s">
        <v>528</v>
      </c>
      <c r="E5" s="116">
        <v>20</v>
      </c>
      <c r="F5" s="67">
        <v>1</v>
      </c>
      <c r="G5" s="25" t="s">
        <v>601</v>
      </c>
      <c r="H5" s="28"/>
      <c r="I5" s="107"/>
    </row>
    <row r="6" spans="1:9" s="20" customFormat="1" ht="15.75" thickBot="1">
      <c r="A6" s="119"/>
      <c r="B6" s="123"/>
      <c r="C6" s="127"/>
      <c r="D6" s="127"/>
      <c r="E6" s="116"/>
      <c r="F6" s="68">
        <v>2</v>
      </c>
      <c r="G6" s="26"/>
      <c r="H6" s="29"/>
      <c r="I6" s="141"/>
    </row>
    <row r="7" spans="1:9" s="20" customFormat="1" ht="15.75" thickBot="1">
      <c r="A7" s="119"/>
      <c r="B7" s="123"/>
      <c r="C7" s="127"/>
      <c r="D7" s="127"/>
      <c r="E7" s="116"/>
      <c r="F7" s="68">
        <v>3</v>
      </c>
      <c r="G7" s="26"/>
      <c r="H7" s="29"/>
      <c r="I7" s="141"/>
    </row>
    <row r="8" spans="1:9" s="20" customFormat="1" ht="15.75" thickBot="1">
      <c r="A8" s="119"/>
      <c r="B8" s="123"/>
      <c r="C8" s="127"/>
      <c r="D8" s="127"/>
      <c r="E8" s="116"/>
      <c r="F8" s="68">
        <v>4</v>
      </c>
      <c r="G8" s="26"/>
      <c r="H8" s="29"/>
      <c r="I8" s="141"/>
    </row>
    <row r="9" spans="1:9" s="20" customFormat="1" ht="15.75" thickBot="1">
      <c r="A9" s="120"/>
      <c r="B9" s="124"/>
      <c r="C9" s="128"/>
      <c r="D9" s="128"/>
      <c r="E9" s="117"/>
      <c r="F9" s="68">
        <v>5</v>
      </c>
      <c r="G9" s="27"/>
      <c r="H9" s="30"/>
      <c r="I9" s="142"/>
    </row>
    <row r="10" spans="1:9" s="20" customFormat="1" ht="15" customHeight="1" thickBot="1">
      <c r="A10" s="118">
        <v>2</v>
      </c>
      <c r="B10" s="123" t="s">
        <v>567</v>
      </c>
      <c r="C10" s="127">
        <v>15</v>
      </c>
      <c r="D10" s="127" t="s">
        <v>568</v>
      </c>
      <c r="E10" s="116">
        <v>10</v>
      </c>
      <c r="F10" s="67">
        <v>1</v>
      </c>
      <c r="G10" s="25"/>
      <c r="H10" s="28"/>
      <c r="I10" s="107" t="s">
        <v>746</v>
      </c>
    </row>
    <row r="11" spans="1:9" s="20" customFormat="1" ht="15.75" thickBot="1">
      <c r="A11" s="119"/>
      <c r="B11" s="123"/>
      <c r="C11" s="127"/>
      <c r="D11" s="127"/>
      <c r="E11" s="116"/>
      <c r="F11" s="68">
        <v>2</v>
      </c>
      <c r="G11" s="26"/>
      <c r="H11" s="29"/>
      <c r="I11" s="141"/>
    </row>
    <row r="12" spans="1:9" s="20" customFormat="1" ht="15.75" thickBot="1">
      <c r="A12" s="119"/>
      <c r="B12" s="123"/>
      <c r="C12" s="127"/>
      <c r="D12" s="127"/>
      <c r="E12" s="116"/>
      <c r="F12" s="68">
        <v>3</v>
      </c>
      <c r="G12" s="26"/>
      <c r="H12" s="29"/>
      <c r="I12" s="141"/>
    </row>
    <row r="13" spans="1:9" s="20" customFormat="1" ht="15.75" thickBot="1">
      <c r="A13" s="119"/>
      <c r="B13" s="123"/>
      <c r="C13" s="127"/>
      <c r="D13" s="127"/>
      <c r="E13" s="116"/>
      <c r="F13" s="68">
        <v>4</v>
      </c>
      <c r="G13" s="26"/>
      <c r="H13" s="29"/>
      <c r="I13" s="141"/>
    </row>
    <row r="14" spans="1:9" s="20" customFormat="1" ht="15.75" thickBot="1">
      <c r="A14" s="120"/>
      <c r="B14" s="124"/>
      <c r="C14" s="128"/>
      <c r="D14" s="128"/>
      <c r="E14" s="117"/>
      <c r="F14" s="68">
        <v>5</v>
      </c>
      <c r="G14" s="27"/>
      <c r="H14" s="30"/>
      <c r="I14" s="142"/>
    </row>
    <row r="15" spans="1:9" s="20" customFormat="1" ht="15" customHeight="1" thickBot="1">
      <c r="A15" s="118">
        <v>3</v>
      </c>
      <c r="B15" s="123" t="s">
        <v>569</v>
      </c>
      <c r="C15" s="127">
        <v>40</v>
      </c>
      <c r="D15" s="127" t="s">
        <v>570</v>
      </c>
      <c r="E15" s="116">
        <v>25</v>
      </c>
      <c r="F15" s="67">
        <v>1</v>
      </c>
      <c r="G15" s="25"/>
      <c r="H15" s="28"/>
      <c r="I15" s="107"/>
    </row>
    <row r="16" spans="1:9" s="20" customFormat="1" ht="15.75" thickBot="1">
      <c r="A16" s="119"/>
      <c r="B16" s="123"/>
      <c r="C16" s="127"/>
      <c r="D16" s="127"/>
      <c r="E16" s="116"/>
      <c r="F16" s="68">
        <v>2</v>
      </c>
      <c r="G16" s="26"/>
      <c r="H16" s="29"/>
      <c r="I16" s="141"/>
    </row>
    <row r="17" spans="1:9" s="20" customFormat="1" ht="15.75" thickBot="1">
      <c r="A17" s="119"/>
      <c r="B17" s="123"/>
      <c r="C17" s="127"/>
      <c r="D17" s="127"/>
      <c r="E17" s="116"/>
      <c r="F17" s="68">
        <v>3</v>
      </c>
      <c r="G17" s="26"/>
      <c r="H17" s="29"/>
      <c r="I17" s="141"/>
    </row>
    <row r="18" spans="1:9" s="20" customFormat="1" ht="15.75" thickBot="1">
      <c r="A18" s="119"/>
      <c r="B18" s="123"/>
      <c r="C18" s="127"/>
      <c r="D18" s="127"/>
      <c r="E18" s="116"/>
      <c r="F18" s="68">
        <v>4</v>
      </c>
      <c r="G18" s="26"/>
      <c r="H18" s="29"/>
      <c r="I18" s="141"/>
    </row>
    <row r="19" spans="1:9" s="20" customFormat="1" ht="15.75" thickBot="1">
      <c r="A19" s="120"/>
      <c r="B19" s="124"/>
      <c r="C19" s="128"/>
      <c r="D19" s="128"/>
      <c r="E19" s="117"/>
      <c r="F19" s="68">
        <v>5</v>
      </c>
      <c r="G19" s="27"/>
      <c r="H19" s="30"/>
      <c r="I19" s="142"/>
    </row>
    <row r="20" spans="1:9" s="20" customFormat="1" ht="15" customHeight="1" thickBot="1">
      <c r="A20" s="118">
        <v>4</v>
      </c>
      <c r="B20" s="123" t="s">
        <v>571</v>
      </c>
      <c r="C20" s="127">
        <v>30</v>
      </c>
      <c r="D20" s="127" t="s">
        <v>527</v>
      </c>
      <c r="E20" s="116">
        <v>20</v>
      </c>
      <c r="F20" s="67">
        <v>1</v>
      </c>
      <c r="G20" s="25"/>
      <c r="H20" s="28"/>
      <c r="I20" s="107"/>
    </row>
    <row r="21" spans="1:9" s="20" customFormat="1" ht="15.75" thickBot="1">
      <c r="A21" s="119"/>
      <c r="B21" s="123"/>
      <c r="C21" s="127"/>
      <c r="D21" s="127"/>
      <c r="E21" s="116"/>
      <c r="F21" s="68">
        <v>2</v>
      </c>
      <c r="G21" s="26"/>
      <c r="H21" s="29"/>
      <c r="I21" s="141"/>
    </row>
    <row r="22" spans="1:9" s="20" customFormat="1" ht="15.75" thickBot="1">
      <c r="A22" s="119"/>
      <c r="B22" s="123"/>
      <c r="C22" s="127"/>
      <c r="D22" s="127"/>
      <c r="E22" s="116"/>
      <c r="F22" s="68">
        <v>3</v>
      </c>
      <c r="G22" s="26"/>
      <c r="H22" s="29"/>
      <c r="I22" s="141"/>
    </row>
    <row r="23" spans="1:9" s="20" customFormat="1" ht="15.75" thickBot="1">
      <c r="A23" s="119"/>
      <c r="B23" s="123"/>
      <c r="C23" s="127"/>
      <c r="D23" s="127"/>
      <c r="E23" s="116"/>
      <c r="F23" s="68">
        <v>4</v>
      </c>
      <c r="G23" s="26"/>
      <c r="H23" s="29"/>
      <c r="I23" s="141"/>
    </row>
    <row r="24" spans="1:9" s="20" customFormat="1" ht="15.75" thickBot="1">
      <c r="A24" s="120"/>
      <c r="B24" s="124"/>
      <c r="C24" s="128"/>
      <c r="D24" s="128"/>
      <c r="E24" s="117"/>
      <c r="F24" s="68">
        <v>5</v>
      </c>
      <c r="G24" s="27"/>
      <c r="H24" s="30"/>
      <c r="I24" s="142"/>
    </row>
    <row r="25" spans="1:9" s="20" customFormat="1" ht="15" customHeight="1" thickBot="1">
      <c r="A25" s="118">
        <v>5</v>
      </c>
      <c r="B25" s="123" t="s">
        <v>572</v>
      </c>
      <c r="C25" s="127">
        <v>5</v>
      </c>
      <c r="D25" s="127" t="s">
        <v>517</v>
      </c>
      <c r="E25" s="116">
        <v>20</v>
      </c>
      <c r="F25" s="67">
        <v>1</v>
      </c>
      <c r="G25" s="25"/>
      <c r="H25" s="28"/>
      <c r="I25" s="107"/>
    </row>
    <row r="26" spans="1:9" s="20" customFormat="1" ht="15.75" thickBot="1">
      <c r="A26" s="119"/>
      <c r="B26" s="123"/>
      <c r="C26" s="127"/>
      <c r="D26" s="127"/>
      <c r="E26" s="116"/>
      <c r="F26" s="68">
        <v>2</v>
      </c>
      <c r="G26" s="26"/>
      <c r="H26" s="29"/>
      <c r="I26" s="141"/>
    </row>
    <row r="27" spans="1:9" s="20" customFormat="1" ht="15.75" thickBot="1">
      <c r="A27" s="119"/>
      <c r="B27" s="123"/>
      <c r="C27" s="127"/>
      <c r="D27" s="127"/>
      <c r="E27" s="116"/>
      <c r="F27" s="68">
        <v>3</v>
      </c>
      <c r="G27" s="26"/>
      <c r="H27" s="29"/>
      <c r="I27" s="141"/>
    </row>
    <row r="28" spans="1:9" s="20" customFormat="1" ht="15.75" thickBot="1">
      <c r="A28" s="119"/>
      <c r="B28" s="123"/>
      <c r="C28" s="127"/>
      <c r="D28" s="127"/>
      <c r="E28" s="116"/>
      <c r="F28" s="68">
        <v>4</v>
      </c>
      <c r="G28" s="26"/>
      <c r="H28" s="29"/>
      <c r="I28" s="141"/>
    </row>
    <row r="29" spans="1:9" s="20" customFormat="1" ht="15.75" thickBot="1">
      <c r="A29" s="120"/>
      <c r="B29" s="124"/>
      <c r="C29" s="128"/>
      <c r="D29" s="128"/>
      <c r="E29" s="117"/>
      <c r="F29" s="68">
        <v>5</v>
      </c>
      <c r="G29" s="27"/>
      <c r="H29" s="30"/>
      <c r="I29" s="142"/>
    </row>
    <row r="30" spans="1:9" s="20" customFormat="1" ht="15" customHeight="1" thickBot="1">
      <c r="A30" s="118">
        <v>6</v>
      </c>
      <c r="B30" s="123" t="s">
        <v>573</v>
      </c>
      <c r="C30" s="127">
        <v>150</v>
      </c>
      <c r="D30" s="127" t="s">
        <v>517</v>
      </c>
      <c r="E30" s="116">
        <v>25</v>
      </c>
      <c r="F30" s="67">
        <v>1</v>
      </c>
      <c r="G30" s="25"/>
      <c r="H30" s="28"/>
      <c r="I30" s="107"/>
    </row>
    <row r="31" spans="1:9" s="20" customFormat="1" ht="15.75" thickBot="1">
      <c r="A31" s="119"/>
      <c r="B31" s="123"/>
      <c r="C31" s="127"/>
      <c r="D31" s="127"/>
      <c r="E31" s="116"/>
      <c r="F31" s="68">
        <v>2</v>
      </c>
      <c r="G31" s="26"/>
      <c r="H31" s="29"/>
      <c r="I31" s="141"/>
    </row>
    <row r="32" spans="1:9" s="20" customFormat="1" ht="15.75" thickBot="1">
      <c r="A32" s="119"/>
      <c r="B32" s="123"/>
      <c r="C32" s="127"/>
      <c r="D32" s="127"/>
      <c r="E32" s="116"/>
      <c r="F32" s="68">
        <v>3</v>
      </c>
      <c r="G32" s="26"/>
      <c r="H32" s="29"/>
      <c r="I32" s="141"/>
    </row>
    <row r="33" spans="1:9" s="20" customFormat="1" ht="15.75" thickBot="1">
      <c r="A33" s="119"/>
      <c r="B33" s="123"/>
      <c r="C33" s="127"/>
      <c r="D33" s="127"/>
      <c r="E33" s="116"/>
      <c r="F33" s="68">
        <v>4</v>
      </c>
      <c r="G33" s="26"/>
      <c r="H33" s="29"/>
      <c r="I33" s="141"/>
    </row>
    <row r="34" spans="1:9" s="20" customFormat="1" ht="15.75" thickBot="1">
      <c r="A34" s="120"/>
      <c r="B34" s="124"/>
      <c r="C34" s="128"/>
      <c r="D34" s="128"/>
      <c r="E34" s="117"/>
      <c r="F34" s="68">
        <v>5</v>
      </c>
      <c r="G34" s="27"/>
      <c r="H34" s="30"/>
      <c r="I34" s="142"/>
    </row>
    <row r="35" spans="1:9" s="20" customFormat="1" ht="15" customHeight="1" thickBot="1">
      <c r="A35" s="118">
        <v>7</v>
      </c>
      <c r="B35" s="123" t="s">
        <v>574</v>
      </c>
      <c r="C35" s="127">
        <v>60</v>
      </c>
      <c r="D35" s="127" t="s">
        <v>540</v>
      </c>
      <c r="E35" s="116">
        <v>30</v>
      </c>
      <c r="F35" s="67">
        <v>1</v>
      </c>
      <c r="G35" s="25" t="s">
        <v>697</v>
      </c>
      <c r="H35" s="28"/>
      <c r="I35" s="107" t="s">
        <v>698</v>
      </c>
    </row>
    <row r="36" spans="1:9" s="20" customFormat="1" ht="15.75" thickBot="1">
      <c r="A36" s="119"/>
      <c r="B36" s="123"/>
      <c r="C36" s="127"/>
      <c r="D36" s="127"/>
      <c r="E36" s="116"/>
      <c r="F36" s="68">
        <v>2</v>
      </c>
      <c r="G36" s="26"/>
      <c r="H36" s="29"/>
      <c r="I36" s="141"/>
    </row>
    <row r="37" spans="1:9" s="20" customFormat="1" ht="15.75" thickBot="1">
      <c r="A37" s="119"/>
      <c r="B37" s="123"/>
      <c r="C37" s="127"/>
      <c r="D37" s="127"/>
      <c r="E37" s="116"/>
      <c r="F37" s="68">
        <v>3</v>
      </c>
      <c r="G37" s="26"/>
      <c r="H37" s="29"/>
      <c r="I37" s="141"/>
    </row>
    <row r="38" spans="1:9" s="20" customFormat="1" ht="15.75" thickBot="1">
      <c r="A38" s="119"/>
      <c r="B38" s="123"/>
      <c r="C38" s="127"/>
      <c r="D38" s="127"/>
      <c r="E38" s="116"/>
      <c r="F38" s="68">
        <v>4</v>
      </c>
      <c r="G38" s="26"/>
      <c r="H38" s="29"/>
      <c r="I38" s="141"/>
    </row>
    <row r="39" spans="1:9" s="20" customFormat="1" ht="15.75" thickBot="1">
      <c r="A39" s="120"/>
      <c r="B39" s="124"/>
      <c r="C39" s="128"/>
      <c r="D39" s="128"/>
      <c r="E39" s="117"/>
      <c r="F39" s="68">
        <v>5</v>
      </c>
      <c r="G39" s="27"/>
      <c r="H39" s="30"/>
      <c r="I39" s="142"/>
    </row>
    <row r="40" spans="1:9" s="20" customFormat="1" ht="15" customHeight="1" thickBot="1">
      <c r="A40" s="118">
        <v>8</v>
      </c>
      <c r="B40" s="123" t="s">
        <v>575</v>
      </c>
      <c r="C40" s="127">
        <v>40</v>
      </c>
      <c r="D40" s="127" t="s">
        <v>517</v>
      </c>
      <c r="E40" s="116">
        <v>20</v>
      </c>
      <c r="F40" s="67">
        <v>1</v>
      </c>
      <c r="G40" s="25"/>
      <c r="H40" s="28"/>
      <c r="I40" s="107"/>
    </row>
    <row r="41" spans="1:9" s="20" customFormat="1" ht="15.75" thickBot="1">
      <c r="A41" s="119"/>
      <c r="B41" s="123"/>
      <c r="C41" s="127"/>
      <c r="D41" s="127"/>
      <c r="E41" s="116"/>
      <c r="F41" s="68">
        <v>2</v>
      </c>
      <c r="G41" s="26"/>
      <c r="H41" s="29"/>
      <c r="I41" s="141"/>
    </row>
    <row r="42" spans="1:9" s="20" customFormat="1" ht="15.75" thickBot="1">
      <c r="A42" s="119"/>
      <c r="B42" s="123"/>
      <c r="C42" s="127"/>
      <c r="D42" s="127"/>
      <c r="E42" s="116"/>
      <c r="F42" s="68">
        <v>3</v>
      </c>
      <c r="G42" s="26"/>
      <c r="H42" s="29"/>
      <c r="I42" s="141"/>
    </row>
    <row r="43" spans="1:9" s="20" customFormat="1" ht="15.75" thickBot="1">
      <c r="A43" s="119"/>
      <c r="B43" s="123"/>
      <c r="C43" s="127"/>
      <c r="D43" s="127"/>
      <c r="E43" s="116"/>
      <c r="F43" s="68">
        <v>4</v>
      </c>
      <c r="G43" s="26"/>
      <c r="H43" s="29"/>
      <c r="I43" s="141"/>
    </row>
    <row r="44" spans="1:9" s="20" customFormat="1" ht="15.75" thickBot="1">
      <c r="A44" s="120"/>
      <c r="B44" s="124"/>
      <c r="C44" s="128"/>
      <c r="D44" s="128"/>
      <c r="E44" s="117"/>
      <c r="F44" s="68">
        <v>5</v>
      </c>
      <c r="G44" s="27"/>
      <c r="H44" s="30"/>
      <c r="I44" s="142"/>
    </row>
    <row r="45" spans="1:9" s="20" customFormat="1" ht="15" customHeight="1" thickBot="1">
      <c r="A45" s="118">
        <v>9</v>
      </c>
      <c r="B45" s="123" t="s">
        <v>576</v>
      </c>
      <c r="C45" s="127">
        <v>80</v>
      </c>
      <c r="D45" s="127" t="s">
        <v>732</v>
      </c>
      <c r="E45" s="116">
        <v>40</v>
      </c>
      <c r="F45" s="67">
        <v>1</v>
      </c>
      <c r="G45" s="25" t="s">
        <v>699</v>
      </c>
      <c r="H45" s="28"/>
      <c r="I45" s="107"/>
    </row>
    <row r="46" spans="1:9" s="20" customFormat="1" ht="15.75" thickBot="1">
      <c r="A46" s="119"/>
      <c r="B46" s="123"/>
      <c r="C46" s="127"/>
      <c r="D46" s="127"/>
      <c r="E46" s="116"/>
      <c r="F46" s="68">
        <v>2</v>
      </c>
      <c r="G46" s="26" t="s">
        <v>733</v>
      </c>
      <c r="H46" s="29"/>
      <c r="I46" s="141"/>
    </row>
    <row r="47" spans="1:9" s="20" customFormat="1" ht="15.75" thickBot="1">
      <c r="A47" s="119"/>
      <c r="B47" s="123"/>
      <c r="C47" s="127"/>
      <c r="D47" s="127"/>
      <c r="E47" s="116"/>
      <c r="F47" s="68">
        <v>3</v>
      </c>
      <c r="G47" s="26"/>
      <c r="H47" s="29"/>
      <c r="I47" s="141"/>
    </row>
    <row r="48" spans="1:9" s="20" customFormat="1" ht="15.75" thickBot="1">
      <c r="A48" s="119"/>
      <c r="B48" s="123"/>
      <c r="C48" s="127"/>
      <c r="D48" s="127"/>
      <c r="E48" s="116"/>
      <c r="F48" s="68">
        <v>4</v>
      </c>
      <c r="G48" s="26"/>
      <c r="H48" s="29"/>
      <c r="I48" s="141"/>
    </row>
    <row r="49" spans="1:9" s="20" customFormat="1" ht="15.75" thickBot="1">
      <c r="A49" s="120"/>
      <c r="B49" s="124"/>
      <c r="C49" s="128"/>
      <c r="D49" s="128"/>
      <c r="E49" s="117"/>
      <c r="F49" s="68">
        <v>5</v>
      </c>
      <c r="G49" s="27"/>
      <c r="H49" s="30"/>
      <c r="I49" s="142"/>
    </row>
    <row r="50" spans="1:9" s="20" customFormat="1" ht="15" customHeight="1" thickBot="1">
      <c r="A50" s="118">
        <v>10</v>
      </c>
      <c r="B50" s="123" t="s">
        <v>735</v>
      </c>
      <c r="C50" s="127">
        <v>80</v>
      </c>
      <c r="D50" s="127" t="s">
        <v>736</v>
      </c>
      <c r="E50" s="116">
        <v>30</v>
      </c>
      <c r="F50" s="67">
        <v>1</v>
      </c>
      <c r="G50" s="25" t="s">
        <v>737</v>
      </c>
      <c r="H50" s="28"/>
      <c r="I50" s="107" t="s">
        <v>734</v>
      </c>
    </row>
    <row r="51" spans="1:9" s="20" customFormat="1" ht="15.75" thickBot="1">
      <c r="A51" s="119"/>
      <c r="B51" s="123"/>
      <c r="C51" s="127"/>
      <c r="D51" s="127"/>
      <c r="E51" s="116"/>
      <c r="F51" s="68">
        <v>2</v>
      </c>
      <c r="G51" s="26"/>
      <c r="H51" s="29"/>
      <c r="I51" s="141"/>
    </row>
    <row r="52" spans="1:9" s="20" customFormat="1" ht="15.75" thickBot="1">
      <c r="A52" s="119"/>
      <c r="B52" s="123"/>
      <c r="C52" s="127"/>
      <c r="D52" s="127"/>
      <c r="E52" s="116"/>
      <c r="F52" s="68">
        <v>3</v>
      </c>
      <c r="G52" s="26"/>
      <c r="H52" s="29"/>
      <c r="I52" s="141"/>
    </row>
    <row r="53" spans="1:9" s="20" customFormat="1" ht="15.75" thickBot="1">
      <c r="A53" s="119"/>
      <c r="B53" s="123"/>
      <c r="C53" s="127"/>
      <c r="D53" s="127"/>
      <c r="E53" s="116"/>
      <c r="F53" s="68">
        <v>4</v>
      </c>
      <c r="G53" s="26"/>
      <c r="H53" s="29"/>
      <c r="I53" s="141"/>
    </row>
    <row r="54" spans="1:9" s="20" customFormat="1" ht="15.75" thickBot="1">
      <c r="A54" s="120"/>
      <c r="B54" s="124"/>
      <c r="C54" s="128"/>
      <c r="D54" s="128"/>
      <c r="E54" s="117"/>
      <c r="F54" s="68">
        <v>5</v>
      </c>
      <c r="G54" s="27"/>
      <c r="H54" s="30"/>
      <c r="I54" s="142"/>
    </row>
    <row r="55" spans="1:9" s="20" customFormat="1" ht="15" customHeight="1" thickBot="1">
      <c r="A55" s="118">
        <v>11</v>
      </c>
      <c r="B55" s="123" t="s">
        <v>730</v>
      </c>
      <c r="C55" s="127">
        <v>40</v>
      </c>
      <c r="D55" s="127" t="s">
        <v>540</v>
      </c>
      <c r="E55" s="116">
        <v>20</v>
      </c>
      <c r="F55" s="67">
        <v>1</v>
      </c>
      <c r="G55" s="25" t="s">
        <v>731</v>
      </c>
      <c r="H55" s="28"/>
      <c r="I55" s="107"/>
    </row>
    <row r="56" spans="1:9" s="20" customFormat="1" ht="15.75" thickBot="1">
      <c r="A56" s="119"/>
      <c r="B56" s="123"/>
      <c r="C56" s="127"/>
      <c r="D56" s="127"/>
      <c r="E56" s="116"/>
      <c r="F56" s="68">
        <v>2</v>
      </c>
      <c r="G56" s="26"/>
      <c r="H56" s="29"/>
      <c r="I56" s="141"/>
    </row>
    <row r="57" spans="1:9" s="20" customFormat="1" ht="15.75" thickBot="1">
      <c r="A57" s="119"/>
      <c r="B57" s="123"/>
      <c r="C57" s="127"/>
      <c r="D57" s="127"/>
      <c r="E57" s="116"/>
      <c r="F57" s="68">
        <v>3</v>
      </c>
      <c r="G57" s="26"/>
      <c r="H57" s="29"/>
      <c r="I57" s="141"/>
    </row>
    <row r="58" spans="1:9" s="20" customFormat="1" ht="15.75" thickBot="1">
      <c r="A58" s="119"/>
      <c r="B58" s="123"/>
      <c r="C58" s="127"/>
      <c r="D58" s="127"/>
      <c r="E58" s="116"/>
      <c r="F58" s="68">
        <v>4</v>
      </c>
      <c r="G58" s="26"/>
      <c r="H58" s="29"/>
      <c r="I58" s="141"/>
    </row>
    <row r="59" spans="1:9" s="20" customFormat="1" ht="15.75" thickBot="1">
      <c r="A59" s="120"/>
      <c r="B59" s="124"/>
      <c r="C59" s="128"/>
      <c r="D59" s="128"/>
      <c r="E59" s="117"/>
      <c r="F59" s="68">
        <v>5</v>
      </c>
      <c r="G59" s="27"/>
      <c r="H59" s="30"/>
      <c r="I59" s="142"/>
    </row>
    <row r="60" spans="1:9" s="20" customFormat="1" ht="15" customHeight="1" thickBot="1">
      <c r="A60" s="118">
        <v>12</v>
      </c>
      <c r="B60" s="123" t="s">
        <v>0</v>
      </c>
      <c r="C60" s="127" t="s">
        <v>0</v>
      </c>
      <c r="D60" s="127" t="s">
        <v>0</v>
      </c>
      <c r="E60" s="116" t="s">
        <v>0</v>
      </c>
      <c r="F60" s="67">
        <v>1</v>
      </c>
      <c r="G60" s="25"/>
      <c r="H60" s="28"/>
      <c r="I60" s="107"/>
    </row>
    <row r="61" spans="1:9" s="20" customFormat="1" ht="15.75" thickBot="1">
      <c r="A61" s="119"/>
      <c r="B61" s="123"/>
      <c r="C61" s="127"/>
      <c r="D61" s="127"/>
      <c r="E61" s="116"/>
      <c r="F61" s="68">
        <v>2</v>
      </c>
      <c r="G61" s="26"/>
      <c r="H61" s="29"/>
      <c r="I61" s="141"/>
    </row>
    <row r="62" spans="1:9" s="20" customFormat="1" ht="15.75" thickBot="1">
      <c r="A62" s="119"/>
      <c r="B62" s="123"/>
      <c r="C62" s="127"/>
      <c r="D62" s="127"/>
      <c r="E62" s="116"/>
      <c r="F62" s="68">
        <v>3</v>
      </c>
      <c r="G62" s="26"/>
      <c r="H62" s="29"/>
      <c r="I62" s="141"/>
    </row>
    <row r="63" spans="1:9" s="20" customFormat="1" ht="15.75" thickBot="1">
      <c r="A63" s="119"/>
      <c r="B63" s="123"/>
      <c r="C63" s="127"/>
      <c r="D63" s="127"/>
      <c r="E63" s="116"/>
      <c r="F63" s="68">
        <v>4</v>
      </c>
      <c r="G63" s="26"/>
      <c r="H63" s="29"/>
      <c r="I63" s="141"/>
    </row>
    <row r="64" spans="1:9" s="20" customFormat="1" ht="15.75" thickBot="1">
      <c r="A64" s="120"/>
      <c r="B64" s="124"/>
      <c r="C64" s="128"/>
      <c r="D64" s="128"/>
      <c r="E64" s="117"/>
      <c r="F64" s="68">
        <v>5</v>
      </c>
      <c r="G64" s="27"/>
      <c r="H64" s="30"/>
      <c r="I64" s="142"/>
    </row>
    <row r="65" spans="1:9" s="20" customFormat="1" ht="15" customHeight="1" thickBot="1">
      <c r="A65" s="118">
        <v>13</v>
      </c>
      <c r="B65" s="123" t="s">
        <v>577</v>
      </c>
      <c r="C65" s="127">
        <v>50</v>
      </c>
      <c r="D65" s="127" t="s">
        <v>578</v>
      </c>
      <c r="E65" s="116">
        <v>30</v>
      </c>
      <c r="F65" s="67">
        <v>1</v>
      </c>
      <c r="G65" s="25"/>
      <c r="H65" s="28"/>
      <c r="I65" s="107"/>
    </row>
    <row r="66" spans="1:9" s="20" customFormat="1" ht="15.75" thickBot="1">
      <c r="A66" s="119"/>
      <c r="B66" s="123"/>
      <c r="C66" s="127"/>
      <c r="D66" s="127"/>
      <c r="E66" s="116"/>
      <c r="F66" s="68">
        <v>2</v>
      </c>
      <c r="G66" s="26"/>
      <c r="H66" s="29"/>
      <c r="I66" s="141"/>
    </row>
    <row r="67" spans="1:9" s="20" customFormat="1" ht="15.75" thickBot="1">
      <c r="A67" s="119"/>
      <c r="B67" s="123"/>
      <c r="C67" s="127"/>
      <c r="D67" s="127"/>
      <c r="E67" s="116"/>
      <c r="F67" s="68">
        <v>3</v>
      </c>
      <c r="G67" s="26"/>
      <c r="H67" s="29"/>
      <c r="I67" s="141"/>
    </row>
    <row r="68" spans="1:9" s="20" customFormat="1" ht="15.75" thickBot="1">
      <c r="A68" s="119"/>
      <c r="B68" s="123"/>
      <c r="C68" s="127"/>
      <c r="D68" s="127"/>
      <c r="E68" s="116"/>
      <c r="F68" s="68">
        <v>4</v>
      </c>
      <c r="G68" s="26"/>
      <c r="H68" s="29"/>
      <c r="I68" s="141"/>
    </row>
    <row r="69" spans="1:9" s="20" customFormat="1" ht="15.75" thickBot="1">
      <c r="A69" s="120"/>
      <c r="B69" s="124"/>
      <c r="C69" s="128"/>
      <c r="D69" s="128"/>
      <c r="E69" s="117"/>
      <c r="F69" s="68">
        <v>5</v>
      </c>
      <c r="G69" s="27"/>
      <c r="H69" s="30"/>
      <c r="I69" s="142"/>
    </row>
    <row r="70" spans="1:9" s="20" customFormat="1" ht="15" customHeight="1" thickBot="1">
      <c r="A70" s="118">
        <v>14</v>
      </c>
      <c r="B70" s="123" t="s">
        <v>579</v>
      </c>
      <c r="C70" s="127">
        <v>50</v>
      </c>
      <c r="D70" s="127" t="s">
        <v>580</v>
      </c>
      <c r="E70" s="116">
        <v>25</v>
      </c>
      <c r="F70" s="67">
        <v>1</v>
      </c>
      <c r="G70" s="25"/>
      <c r="H70" s="28"/>
      <c r="I70" s="107"/>
    </row>
    <row r="71" spans="1:9" s="20" customFormat="1" ht="15.75" thickBot="1">
      <c r="A71" s="119"/>
      <c r="B71" s="123"/>
      <c r="C71" s="127"/>
      <c r="D71" s="127"/>
      <c r="E71" s="116"/>
      <c r="F71" s="68">
        <v>2</v>
      </c>
      <c r="G71" s="26"/>
      <c r="H71" s="29"/>
      <c r="I71" s="141"/>
    </row>
    <row r="72" spans="1:9" s="20" customFormat="1" ht="15.75" thickBot="1">
      <c r="A72" s="119"/>
      <c r="B72" s="123"/>
      <c r="C72" s="127"/>
      <c r="D72" s="127"/>
      <c r="E72" s="116"/>
      <c r="F72" s="68">
        <v>3</v>
      </c>
      <c r="G72" s="26"/>
      <c r="H72" s="29"/>
      <c r="I72" s="141"/>
    </row>
    <row r="73" spans="1:9" s="20" customFormat="1" ht="15.75" thickBot="1">
      <c r="A73" s="119"/>
      <c r="B73" s="123"/>
      <c r="C73" s="127"/>
      <c r="D73" s="127"/>
      <c r="E73" s="116"/>
      <c r="F73" s="68">
        <v>4</v>
      </c>
      <c r="G73" s="26"/>
      <c r="H73" s="29"/>
      <c r="I73" s="141"/>
    </row>
    <row r="74" spans="1:9" s="20" customFormat="1" ht="15.75" thickBot="1">
      <c r="A74" s="120"/>
      <c r="B74" s="124"/>
      <c r="C74" s="128"/>
      <c r="D74" s="128"/>
      <c r="E74" s="117"/>
      <c r="F74" s="68">
        <v>5</v>
      </c>
      <c r="G74" s="27"/>
      <c r="H74" s="30"/>
      <c r="I74" s="142"/>
    </row>
    <row r="75" spans="1:9" s="20" customFormat="1" ht="15" customHeight="1" thickBot="1">
      <c r="A75" s="118">
        <v>15</v>
      </c>
      <c r="B75" s="123" t="s">
        <v>581</v>
      </c>
      <c r="C75" s="127">
        <v>10</v>
      </c>
      <c r="D75" s="127"/>
      <c r="E75" s="116">
        <v>10</v>
      </c>
      <c r="F75" s="67">
        <v>1</v>
      </c>
      <c r="G75" s="25"/>
      <c r="H75" s="28"/>
      <c r="I75" s="107"/>
    </row>
    <row r="76" spans="1:9" s="20" customFormat="1" ht="15.75" thickBot="1">
      <c r="A76" s="119"/>
      <c r="B76" s="123"/>
      <c r="C76" s="127"/>
      <c r="D76" s="127"/>
      <c r="E76" s="116"/>
      <c r="F76" s="68">
        <v>2</v>
      </c>
      <c r="G76" s="26"/>
      <c r="H76" s="29"/>
      <c r="I76" s="141"/>
    </row>
    <row r="77" spans="1:9" s="20" customFormat="1" ht="15.75" thickBot="1">
      <c r="A77" s="119"/>
      <c r="B77" s="123"/>
      <c r="C77" s="127"/>
      <c r="D77" s="127"/>
      <c r="E77" s="116"/>
      <c r="F77" s="68">
        <v>3</v>
      </c>
      <c r="G77" s="26"/>
      <c r="H77" s="29"/>
      <c r="I77" s="141"/>
    </row>
    <row r="78" spans="1:9" s="20" customFormat="1" ht="15.75" thickBot="1">
      <c r="A78" s="119"/>
      <c r="B78" s="123"/>
      <c r="C78" s="127"/>
      <c r="D78" s="127"/>
      <c r="E78" s="116"/>
      <c r="F78" s="68">
        <v>4</v>
      </c>
      <c r="G78" s="26"/>
      <c r="H78" s="29"/>
      <c r="I78" s="141"/>
    </row>
    <row r="79" spans="1:9" s="20" customFormat="1" ht="15.75" thickBot="1">
      <c r="A79" s="120"/>
      <c r="B79" s="124"/>
      <c r="C79" s="128"/>
      <c r="D79" s="128"/>
      <c r="E79" s="117"/>
      <c r="F79" s="68">
        <v>5</v>
      </c>
      <c r="G79" s="27"/>
      <c r="H79" s="30"/>
      <c r="I79" s="142"/>
    </row>
    <row r="80" spans="1:9" s="20" customFormat="1" ht="15" customHeight="1" thickBot="1">
      <c r="A80" s="118">
        <v>16</v>
      </c>
      <c r="B80" s="123" t="s">
        <v>582</v>
      </c>
      <c r="C80" s="127">
        <v>0</v>
      </c>
      <c r="D80" s="127" t="s">
        <v>583</v>
      </c>
      <c r="E80" s="116">
        <v>150</v>
      </c>
      <c r="F80" s="67">
        <v>1</v>
      </c>
      <c r="G80" s="25"/>
      <c r="H80" s="28"/>
      <c r="I80" s="107"/>
    </row>
    <row r="81" spans="1:9" s="20" customFormat="1" ht="15.75" thickBot="1">
      <c r="A81" s="119"/>
      <c r="B81" s="123"/>
      <c r="C81" s="127"/>
      <c r="D81" s="127"/>
      <c r="E81" s="116"/>
      <c r="F81" s="68">
        <v>2</v>
      </c>
      <c r="G81" s="26"/>
      <c r="H81" s="29"/>
      <c r="I81" s="141"/>
    </row>
    <row r="82" spans="1:9" s="20" customFormat="1" ht="15.75" thickBot="1">
      <c r="A82" s="119"/>
      <c r="B82" s="123"/>
      <c r="C82" s="127"/>
      <c r="D82" s="127"/>
      <c r="E82" s="116"/>
      <c r="F82" s="68">
        <v>3</v>
      </c>
      <c r="G82" s="26"/>
      <c r="H82" s="29"/>
      <c r="I82" s="141"/>
    </row>
    <row r="83" spans="1:9" s="20" customFormat="1" ht="15.75" thickBot="1">
      <c r="A83" s="119"/>
      <c r="B83" s="123"/>
      <c r="C83" s="127"/>
      <c r="D83" s="127"/>
      <c r="E83" s="116"/>
      <c r="F83" s="68">
        <v>4</v>
      </c>
      <c r="G83" s="26"/>
      <c r="H83" s="29"/>
      <c r="I83" s="141"/>
    </row>
    <row r="84" spans="1:9" s="20" customFormat="1" ht="15.75" thickBot="1">
      <c r="A84" s="120"/>
      <c r="B84" s="124"/>
      <c r="C84" s="128"/>
      <c r="D84" s="128"/>
      <c r="E84" s="117"/>
      <c r="F84" s="68">
        <v>5</v>
      </c>
      <c r="G84" s="27"/>
      <c r="H84" s="30"/>
      <c r="I84" s="142"/>
    </row>
    <row r="85" spans="1:9" s="20" customFormat="1" ht="15" customHeight="1" thickBot="1">
      <c r="A85" s="118">
        <v>17</v>
      </c>
      <c r="B85" s="123" t="s">
        <v>584</v>
      </c>
      <c r="C85" s="127">
        <v>10</v>
      </c>
      <c r="D85" s="127" t="s">
        <v>585</v>
      </c>
      <c r="E85" s="116">
        <v>20</v>
      </c>
      <c r="F85" s="67">
        <v>1</v>
      </c>
      <c r="G85" s="25"/>
      <c r="H85" s="28"/>
      <c r="I85" s="107"/>
    </row>
    <row r="86" spans="1:9" s="20" customFormat="1" ht="15.75" thickBot="1">
      <c r="A86" s="119"/>
      <c r="B86" s="123"/>
      <c r="C86" s="127"/>
      <c r="D86" s="127"/>
      <c r="E86" s="116"/>
      <c r="F86" s="68">
        <v>2</v>
      </c>
      <c r="G86" s="26"/>
      <c r="H86" s="29"/>
      <c r="I86" s="141"/>
    </row>
    <row r="87" spans="1:9" s="20" customFormat="1" ht="15.75" thickBot="1">
      <c r="A87" s="119"/>
      <c r="B87" s="123"/>
      <c r="C87" s="127"/>
      <c r="D87" s="127"/>
      <c r="E87" s="116"/>
      <c r="F87" s="68">
        <v>3</v>
      </c>
      <c r="G87" s="26"/>
      <c r="H87" s="29"/>
      <c r="I87" s="141"/>
    </row>
    <row r="88" spans="1:9" s="20" customFormat="1" ht="15.75" thickBot="1">
      <c r="A88" s="119"/>
      <c r="B88" s="123"/>
      <c r="C88" s="127"/>
      <c r="D88" s="127"/>
      <c r="E88" s="116"/>
      <c r="F88" s="68">
        <v>4</v>
      </c>
      <c r="G88" s="26"/>
      <c r="H88" s="29"/>
      <c r="I88" s="141"/>
    </row>
    <row r="89" spans="1:9" s="20" customFormat="1" ht="15.75" thickBot="1">
      <c r="A89" s="120"/>
      <c r="B89" s="124"/>
      <c r="C89" s="128"/>
      <c r="D89" s="128"/>
      <c r="E89" s="117"/>
      <c r="F89" s="68">
        <v>5</v>
      </c>
      <c r="G89" s="27"/>
      <c r="H89" s="30"/>
      <c r="I89" s="142"/>
    </row>
    <row r="90" spans="1:9" s="20" customFormat="1" ht="15" customHeight="1" thickBot="1">
      <c r="A90" s="118">
        <v>18</v>
      </c>
      <c r="B90" s="123" t="s">
        <v>586</v>
      </c>
      <c r="C90" s="127">
        <v>46</v>
      </c>
      <c r="D90" s="127" t="s">
        <v>568</v>
      </c>
      <c r="E90" s="116">
        <v>0</v>
      </c>
      <c r="F90" s="67">
        <v>1</v>
      </c>
      <c r="G90" s="25"/>
      <c r="H90" s="28"/>
      <c r="I90" s="107" t="s">
        <v>707</v>
      </c>
    </row>
    <row r="91" spans="1:9" s="20" customFormat="1" ht="15.75" thickBot="1">
      <c r="A91" s="119"/>
      <c r="B91" s="123"/>
      <c r="C91" s="127"/>
      <c r="D91" s="127"/>
      <c r="E91" s="116"/>
      <c r="F91" s="68">
        <v>2</v>
      </c>
      <c r="G91" s="26"/>
      <c r="H91" s="29"/>
      <c r="I91" s="141"/>
    </row>
    <row r="92" spans="1:9" s="20" customFormat="1" ht="15.75" thickBot="1">
      <c r="A92" s="119"/>
      <c r="B92" s="123"/>
      <c r="C92" s="127"/>
      <c r="D92" s="127"/>
      <c r="E92" s="116"/>
      <c r="F92" s="68">
        <v>3</v>
      </c>
      <c r="G92" s="26"/>
      <c r="H92" s="29"/>
      <c r="I92" s="141"/>
    </row>
    <row r="93" spans="1:9" s="20" customFormat="1" ht="15.75" thickBot="1">
      <c r="A93" s="119"/>
      <c r="B93" s="123"/>
      <c r="C93" s="127"/>
      <c r="D93" s="127"/>
      <c r="E93" s="116"/>
      <c r="F93" s="68">
        <v>4</v>
      </c>
      <c r="G93" s="26"/>
      <c r="H93" s="29"/>
      <c r="I93" s="141"/>
    </row>
    <row r="94" spans="1:9" s="20" customFormat="1" ht="15.75" thickBot="1">
      <c r="A94" s="120"/>
      <c r="B94" s="124"/>
      <c r="C94" s="128"/>
      <c r="D94" s="128"/>
      <c r="E94" s="117"/>
      <c r="F94" s="68">
        <v>5</v>
      </c>
      <c r="G94" s="27"/>
      <c r="H94" s="30"/>
      <c r="I94" s="142"/>
    </row>
    <row r="95" spans="1:9" s="20" customFormat="1" ht="15" customHeight="1" thickBot="1">
      <c r="A95" s="118">
        <v>19</v>
      </c>
      <c r="B95" s="123" t="s">
        <v>587</v>
      </c>
      <c r="C95" s="127"/>
      <c r="D95" s="127" t="s">
        <v>517</v>
      </c>
      <c r="E95" s="116">
        <v>60</v>
      </c>
      <c r="F95" s="67">
        <v>1</v>
      </c>
      <c r="G95" s="25"/>
      <c r="H95" s="28"/>
      <c r="I95" s="107"/>
    </row>
    <row r="96" spans="1:9" s="20" customFormat="1" ht="15.75" thickBot="1">
      <c r="A96" s="119"/>
      <c r="B96" s="123"/>
      <c r="C96" s="127"/>
      <c r="D96" s="127"/>
      <c r="E96" s="116"/>
      <c r="F96" s="68">
        <v>2</v>
      </c>
      <c r="G96" s="26"/>
      <c r="H96" s="29"/>
      <c r="I96" s="141"/>
    </row>
    <row r="97" spans="1:9" s="20" customFormat="1" ht="15.75" thickBot="1">
      <c r="A97" s="119"/>
      <c r="B97" s="123"/>
      <c r="C97" s="127"/>
      <c r="D97" s="127"/>
      <c r="E97" s="116"/>
      <c r="F97" s="68">
        <v>3</v>
      </c>
      <c r="G97" s="26"/>
      <c r="H97" s="29"/>
      <c r="I97" s="141"/>
    </row>
    <row r="98" spans="1:9" s="20" customFormat="1" ht="15.75" thickBot="1">
      <c r="A98" s="119"/>
      <c r="B98" s="123"/>
      <c r="C98" s="127"/>
      <c r="D98" s="127"/>
      <c r="E98" s="116"/>
      <c r="F98" s="68">
        <v>4</v>
      </c>
      <c r="G98" s="26"/>
      <c r="H98" s="29"/>
      <c r="I98" s="141"/>
    </row>
    <row r="99" spans="1:9" s="20" customFormat="1" ht="15.75" thickBot="1">
      <c r="A99" s="120"/>
      <c r="B99" s="124"/>
      <c r="C99" s="128"/>
      <c r="D99" s="128"/>
      <c r="E99" s="117"/>
      <c r="F99" s="68">
        <v>5</v>
      </c>
      <c r="G99" s="27"/>
      <c r="H99" s="30"/>
      <c r="I99" s="142"/>
    </row>
    <row r="100" spans="1:9" s="20" customFormat="1" ht="15" customHeight="1" thickBot="1">
      <c r="A100" s="118">
        <v>20</v>
      </c>
      <c r="B100" s="129" t="s">
        <v>650</v>
      </c>
      <c r="C100" s="103">
        <v>5</v>
      </c>
      <c r="D100" s="103" t="s">
        <v>655</v>
      </c>
      <c r="E100" s="105">
        <v>20</v>
      </c>
      <c r="F100" s="67">
        <v>1</v>
      </c>
      <c r="G100" s="25"/>
      <c r="H100" s="28"/>
      <c r="I100" s="107"/>
    </row>
    <row r="101" spans="1:9" s="20" customFormat="1" ht="15.75" thickBot="1">
      <c r="A101" s="119"/>
      <c r="B101" s="129"/>
      <c r="C101" s="103"/>
      <c r="D101" s="103"/>
      <c r="E101" s="105"/>
      <c r="F101" s="68">
        <v>2</v>
      </c>
      <c r="G101" s="26"/>
      <c r="H101" s="29"/>
      <c r="I101" s="141"/>
    </row>
    <row r="102" spans="1:9" s="20" customFormat="1" ht="15.75" thickBot="1">
      <c r="A102" s="119"/>
      <c r="B102" s="129"/>
      <c r="C102" s="103"/>
      <c r="D102" s="103"/>
      <c r="E102" s="105"/>
      <c r="F102" s="68">
        <v>3</v>
      </c>
      <c r="G102" s="26"/>
      <c r="H102" s="29"/>
      <c r="I102" s="141"/>
    </row>
    <row r="103" spans="1:9" s="20" customFormat="1" ht="15.75" thickBot="1">
      <c r="A103" s="119"/>
      <c r="B103" s="129"/>
      <c r="C103" s="103"/>
      <c r="D103" s="103"/>
      <c r="E103" s="105"/>
      <c r="F103" s="68">
        <v>4</v>
      </c>
      <c r="G103" s="26"/>
      <c r="H103" s="29"/>
      <c r="I103" s="141"/>
    </row>
    <row r="104" spans="1:9" s="20" customFormat="1" ht="15.75" thickBot="1">
      <c r="A104" s="120"/>
      <c r="B104" s="138"/>
      <c r="C104" s="104"/>
      <c r="D104" s="104"/>
      <c r="E104" s="106"/>
      <c r="F104" s="68">
        <v>5</v>
      </c>
      <c r="G104" s="27"/>
      <c r="H104" s="30"/>
      <c r="I104" s="142"/>
    </row>
    <row r="105" spans="1:9" s="20" customFormat="1" ht="15" customHeight="1" thickBot="1">
      <c r="A105" s="118">
        <v>21</v>
      </c>
      <c r="B105" s="129" t="s">
        <v>591</v>
      </c>
      <c r="C105" s="103">
        <v>20</v>
      </c>
      <c r="D105" s="103" t="s">
        <v>568</v>
      </c>
      <c r="E105" s="105">
        <v>30</v>
      </c>
      <c r="F105" s="67">
        <v>1</v>
      </c>
      <c r="G105" s="25"/>
      <c r="H105" s="28"/>
      <c r="I105" s="107"/>
    </row>
    <row r="106" spans="1:9" s="20" customFormat="1" ht="15.75" thickBot="1">
      <c r="A106" s="119"/>
      <c r="B106" s="129"/>
      <c r="C106" s="103"/>
      <c r="D106" s="103"/>
      <c r="E106" s="105"/>
      <c r="F106" s="68">
        <v>2</v>
      </c>
      <c r="G106" s="26"/>
      <c r="H106" s="29"/>
      <c r="I106" s="108"/>
    </row>
    <row r="107" spans="1:9" s="20" customFormat="1" ht="15.75" thickBot="1">
      <c r="A107" s="119"/>
      <c r="B107" s="129"/>
      <c r="C107" s="103"/>
      <c r="D107" s="103"/>
      <c r="E107" s="105"/>
      <c r="F107" s="68">
        <v>3</v>
      </c>
      <c r="G107" s="26"/>
      <c r="H107" s="29"/>
      <c r="I107" s="108"/>
    </row>
    <row r="108" spans="1:9" s="20" customFormat="1" ht="15.75" thickBot="1">
      <c r="A108" s="119"/>
      <c r="B108" s="129"/>
      <c r="C108" s="103"/>
      <c r="D108" s="103"/>
      <c r="E108" s="105"/>
      <c r="F108" s="68">
        <v>4</v>
      </c>
      <c r="G108" s="26"/>
      <c r="H108" s="29"/>
      <c r="I108" s="108"/>
    </row>
    <row r="109" spans="1:9" s="20" customFormat="1" ht="15.75" thickBot="1">
      <c r="A109" s="120"/>
      <c r="B109" s="138"/>
      <c r="C109" s="104"/>
      <c r="D109" s="104"/>
      <c r="E109" s="106"/>
      <c r="F109" s="68">
        <v>5</v>
      </c>
      <c r="G109" s="27"/>
      <c r="H109" s="30"/>
      <c r="I109" s="109"/>
    </row>
    <row r="110" spans="1:9" s="20" customFormat="1" ht="15" customHeight="1" thickBot="1">
      <c r="A110" s="118">
        <v>22</v>
      </c>
      <c r="B110" s="129" t="s">
        <v>664</v>
      </c>
      <c r="C110" s="103">
        <v>55</v>
      </c>
      <c r="D110" s="103" t="s">
        <v>665</v>
      </c>
      <c r="E110" s="105">
        <v>15</v>
      </c>
      <c r="F110" s="67">
        <v>1</v>
      </c>
      <c r="G110" s="25" t="s">
        <v>666</v>
      </c>
      <c r="H110" s="28"/>
      <c r="I110" s="107"/>
    </row>
    <row r="111" spans="1:9" s="20" customFormat="1" ht="15.75" thickBot="1">
      <c r="A111" s="119"/>
      <c r="B111" s="129"/>
      <c r="C111" s="103"/>
      <c r="D111" s="103"/>
      <c r="E111" s="105"/>
      <c r="F111" s="68">
        <v>2</v>
      </c>
      <c r="G111" s="26"/>
      <c r="H111" s="29"/>
      <c r="I111" s="108"/>
    </row>
    <row r="112" spans="1:9" s="20" customFormat="1" ht="15.75" thickBot="1">
      <c r="A112" s="119"/>
      <c r="B112" s="129"/>
      <c r="C112" s="103"/>
      <c r="D112" s="103"/>
      <c r="E112" s="105"/>
      <c r="F112" s="68">
        <v>3</v>
      </c>
      <c r="G112" s="26"/>
      <c r="H112" s="29"/>
      <c r="I112" s="108"/>
    </row>
    <row r="113" spans="1:9" s="20" customFormat="1" ht="15.75" thickBot="1">
      <c r="A113" s="119"/>
      <c r="B113" s="129"/>
      <c r="C113" s="103"/>
      <c r="D113" s="103"/>
      <c r="E113" s="105"/>
      <c r="F113" s="68">
        <v>4</v>
      </c>
      <c r="G113" s="26"/>
      <c r="H113" s="29"/>
      <c r="I113" s="108"/>
    </row>
    <row r="114" spans="1:9" s="20" customFormat="1" ht="15.75" thickBot="1">
      <c r="A114" s="120"/>
      <c r="B114" s="138"/>
      <c r="C114" s="104"/>
      <c r="D114" s="104"/>
      <c r="E114" s="106"/>
      <c r="F114" s="68">
        <v>5</v>
      </c>
      <c r="G114" s="27"/>
      <c r="H114" s="30"/>
      <c r="I114" s="109"/>
    </row>
    <row r="115" spans="1:9" s="20" customFormat="1" ht="15" customHeight="1" thickBot="1">
      <c r="A115" s="118">
        <v>23</v>
      </c>
      <c r="B115" s="129"/>
      <c r="C115" s="103"/>
      <c r="D115" s="103"/>
      <c r="E115" s="105"/>
      <c r="F115" s="67">
        <v>1</v>
      </c>
      <c r="G115" s="25"/>
      <c r="H115" s="28"/>
      <c r="I115" s="107"/>
    </row>
    <row r="116" spans="1:9" s="20" customFormat="1" ht="15.75" thickBot="1">
      <c r="A116" s="119"/>
      <c r="B116" s="129"/>
      <c r="C116" s="103"/>
      <c r="D116" s="103"/>
      <c r="E116" s="105"/>
      <c r="F116" s="68">
        <v>2</v>
      </c>
      <c r="G116" s="26"/>
      <c r="H116" s="29"/>
      <c r="I116" s="108"/>
    </row>
    <row r="117" spans="1:9" s="20" customFormat="1" ht="15.75" thickBot="1">
      <c r="A117" s="119"/>
      <c r="B117" s="129"/>
      <c r="C117" s="103"/>
      <c r="D117" s="103"/>
      <c r="E117" s="105"/>
      <c r="F117" s="68">
        <v>3</v>
      </c>
      <c r="G117" s="26"/>
      <c r="H117" s="29"/>
      <c r="I117" s="108"/>
    </row>
    <row r="118" spans="1:9" s="20" customFormat="1" ht="15.75" thickBot="1">
      <c r="A118" s="119"/>
      <c r="B118" s="129"/>
      <c r="C118" s="103"/>
      <c r="D118" s="103"/>
      <c r="E118" s="105"/>
      <c r="F118" s="68">
        <v>4</v>
      </c>
      <c r="G118" s="26"/>
      <c r="H118" s="29"/>
      <c r="I118" s="108"/>
    </row>
    <row r="119" spans="1:9" s="20" customFormat="1" ht="15.75" thickBot="1">
      <c r="A119" s="120"/>
      <c r="B119" s="138"/>
      <c r="C119" s="104"/>
      <c r="D119" s="104"/>
      <c r="E119" s="106"/>
      <c r="F119" s="68">
        <v>5</v>
      </c>
      <c r="G119" s="27"/>
      <c r="H119" s="30"/>
      <c r="I119" s="109"/>
    </row>
    <row r="120" spans="1:9" s="20" customFormat="1" ht="15" customHeight="1" thickBot="1">
      <c r="A120" s="118">
        <v>24</v>
      </c>
      <c r="B120" s="129"/>
      <c r="C120" s="103"/>
      <c r="D120" s="103"/>
      <c r="E120" s="105"/>
      <c r="F120" s="67">
        <v>1</v>
      </c>
      <c r="G120" s="25"/>
      <c r="H120" s="28"/>
      <c r="I120" s="107"/>
    </row>
    <row r="121" spans="1:9" s="20" customFormat="1" ht="15.75" thickBot="1">
      <c r="A121" s="119"/>
      <c r="B121" s="129"/>
      <c r="C121" s="103"/>
      <c r="D121" s="103"/>
      <c r="E121" s="105"/>
      <c r="F121" s="68">
        <v>2</v>
      </c>
      <c r="G121" s="26"/>
      <c r="H121" s="29"/>
      <c r="I121" s="108"/>
    </row>
    <row r="122" spans="1:9" s="20" customFormat="1" ht="15.75" thickBot="1">
      <c r="A122" s="119"/>
      <c r="B122" s="129"/>
      <c r="C122" s="103"/>
      <c r="D122" s="103"/>
      <c r="E122" s="105"/>
      <c r="F122" s="68">
        <v>3</v>
      </c>
      <c r="G122" s="26"/>
      <c r="H122" s="29"/>
      <c r="I122" s="108"/>
    </row>
    <row r="123" spans="1:9" s="20" customFormat="1" ht="15.75" thickBot="1">
      <c r="A123" s="119"/>
      <c r="B123" s="129"/>
      <c r="C123" s="103"/>
      <c r="D123" s="103"/>
      <c r="E123" s="105"/>
      <c r="F123" s="68">
        <v>4</v>
      </c>
      <c r="G123" s="26"/>
      <c r="H123" s="29"/>
      <c r="I123" s="108"/>
    </row>
    <row r="124" spans="1:9" s="20" customFormat="1" ht="15.75" thickBot="1">
      <c r="A124" s="120"/>
      <c r="B124" s="138"/>
      <c r="C124" s="104"/>
      <c r="D124" s="104"/>
      <c r="E124" s="106"/>
      <c r="F124" s="68">
        <v>5</v>
      </c>
      <c r="G124" s="27"/>
      <c r="H124" s="30"/>
      <c r="I124" s="109"/>
    </row>
    <row r="125" spans="1:9" s="20" customFormat="1" ht="15" customHeight="1" thickBot="1">
      <c r="A125" s="118">
        <v>25</v>
      </c>
      <c r="B125" s="129"/>
      <c r="C125" s="103"/>
      <c r="D125" s="103"/>
      <c r="E125" s="105"/>
      <c r="F125" s="67">
        <v>1</v>
      </c>
      <c r="G125" s="25"/>
      <c r="H125" s="28"/>
      <c r="I125" s="107"/>
    </row>
    <row r="126" spans="1:9" s="20" customFormat="1" ht="15.75" thickBot="1">
      <c r="A126" s="119"/>
      <c r="B126" s="129"/>
      <c r="C126" s="103"/>
      <c r="D126" s="103"/>
      <c r="E126" s="105"/>
      <c r="F126" s="68">
        <v>2</v>
      </c>
      <c r="G126" s="26"/>
      <c r="H126" s="29"/>
      <c r="I126" s="108"/>
    </row>
    <row r="127" spans="1:9" s="20" customFormat="1" ht="15.75" thickBot="1">
      <c r="A127" s="119"/>
      <c r="B127" s="129"/>
      <c r="C127" s="103"/>
      <c r="D127" s="103"/>
      <c r="E127" s="105"/>
      <c r="F127" s="68">
        <v>3</v>
      </c>
      <c r="G127" s="26"/>
      <c r="H127" s="29"/>
      <c r="I127" s="108"/>
    </row>
    <row r="128" spans="1:9" s="20" customFormat="1" ht="15.75" thickBot="1">
      <c r="A128" s="119"/>
      <c r="B128" s="129"/>
      <c r="C128" s="103"/>
      <c r="D128" s="103"/>
      <c r="E128" s="105"/>
      <c r="F128" s="68">
        <v>4</v>
      </c>
      <c r="G128" s="26"/>
      <c r="H128" s="29"/>
      <c r="I128" s="108"/>
    </row>
    <row r="129" spans="1:9" s="20" customFormat="1" ht="15.75" thickBot="1">
      <c r="A129" s="120"/>
      <c r="B129" s="138"/>
      <c r="C129" s="104"/>
      <c r="D129" s="104"/>
      <c r="E129" s="106"/>
      <c r="F129" s="68">
        <v>5</v>
      </c>
      <c r="G129" s="27"/>
      <c r="H129" s="30"/>
      <c r="I129" s="109"/>
    </row>
    <row r="130" spans="1:9" s="20" customFormat="1" ht="15" customHeight="1" thickBot="1">
      <c r="A130" s="118">
        <v>26</v>
      </c>
      <c r="B130" s="129"/>
      <c r="C130" s="103"/>
      <c r="D130" s="103"/>
      <c r="E130" s="105"/>
      <c r="F130" s="67">
        <v>1</v>
      </c>
      <c r="G130" s="25"/>
      <c r="H130" s="28"/>
      <c r="I130" s="107"/>
    </row>
    <row r="131" spans="1:9" s="20" customFormat="1" ht="15.75" thickBot="1">
      <c r="A131" s="119"/>
      <c r="B131" s="129"/>
      <c r="C131" s="103"/>
      <c r="D131" s="103"/>
      <c r="E131" s="105"/>
      <c r="F131" s="68">
        <v>2</v>
      </c>
      <c r="G131" s="26"/>
      <c r="H131" s="29"/>
      <c r="I131" s="108"/>
    </row>
    <row r="132" spans="1:9" s="20" customFormat="1" ht="15.75" thickBot="1">
      <c r="A132" s="119"/>
      <c r="B132" s="129"/>
      <c r="C132" s="103"/>
      <c r="D132" s="103"/>
      <c r="E132" s="105"/>
      <c r="F132" s="68">
        <v>3</v>
      </c>
      <c r="G132" s="26"/>
      <c r="H132" s="29"/>
      <c r="I132" s="108"/>
    </row>
    <row r="133" spans="1:9" s="20" customFormat="1" ht="15.75" thickBot="1">
      <c r="A133" s="119"/>
      <c r="B133" s="129"/>
      <c r="C133" s="103"/>
      <c r="D133" s="103"/>
      <c r="E133" s="105"/>
      <c r="F133" s="68">
        <v>4</v>
      </c>
      <c r="G133" s="26"/>
      <c r="H133" s="29"/>
      <c r="I133" s="108"/>
    </row>
    <row r="134" spans="1:9" s="20" customFormat="1" ht="15.75" thickBot="1">
      <c r="A134" s="120"/>
      <c r="B134" s="138"/>
      <c r="C134" s="104"/>
      <c r="D134" s="104"/>
      <c r="E134" s="106"/>
      <c r="F134" s="68">
        <v>5</v>
      </c>
      <c r="G134" s="27"/>
      <c r="H134" s="30"/>
      <c r="I134" s="109"/>
    </row>
    <row r="135" spans="1:9" s="20" customFormat="1" ht="15" customHeight="1" thickBot="1">
      <c r="A135" s="118">
        <v>27</v>
      </c>
      <c r="B135" s="129"/>
      <c r="C135" s="103"/>
      <c r="D135" s="103"/>
      <c r="E135" s="105"/>
      <c r="F135" s="67">
        <v>1</v>
      </c>
      <c r="G135" s="25"/>
      <c r="H135" s="28"/>
      <c r="I135" s="107"/>
    </row>
    <row r="136" spans="1:9" s="20" customFormat="1" ht="15.75" thickBot="1">
      <c r="A136" s="119"/>
      <c r="B136" s="129"/>
      <c r="C136" s="103"/>
      <c r="D136" s="103"/>
      <c r="E136" s="105"/>
      <c r="F136" s="68">
        <v>2</v>
      </c>
      <c r="G136" s="26"/>
      <c r="H136" s="29"/>
      <c r="I136" s="108"/>
    </row>
    <row r="137" spans="1:9" s="20" customFormat="1" ht="15.75" thickBot="1">
      <c r="A137" s="119"/>
      <c r="B137" s="129"/>
      <c r="C137" s="103"/>
      <c r="D137" s="103"/>
      <c r="E137" s="105"/>
      <c r="F137" s="68">
        <v>3</v>
      </c>
      <c r="G137" s="26"/>
      <c r="H137" s="29"/>
      <c r="I137" s="108"/>
    </row>
    <row r="138" spans="1:9" s="20" customFormat="1" ht="15.75" thickBot="1">
      <c r="A138" s="119"/>
      <c r="B138" s="129"/>
      <c r="C138" s="103"/>
      <c r="D138" s="103"/>
      <c r="E138" s="105"/>
      <c r="F138" s="68">
        <v>4</v>
      </c>
      <c r="G138" s="26"/>
      <c r="H138" s="29"/>
      <c r="I138" s="108"/>
    </row>
    <row r="139" spans="1:9" s="20" customFormat="1" ht="15.75" thickBot="1">
      <c r="A139" s="120"/>
      <c r="B139" s="138"/>
      <c r="C139" s="104"/>
      <c r="D139" s="104"/>
      <c r="E139" s="106"/>
      <c r="F139" s="68">
        <v>5</v>
      </c>
      <c r="G139" s="27"/>
      <c r="H139" s="30"/>
      <c r="I139" s="109"/>
    </row>
    <row r="140" spans="1:9" s="20" customFormat="1" ht="15" customHeight="1" thickBot="1">
      <c r="A140" s="118">
        <v>28</v>
      </c>
      <c r="B140" s="129"/>
      <c r="C140" s="103"/>
      <c r="D140" s="103"/>
      <c r="E140" s="105"/>
      <c r="F140" s="67">
        <v>1</v>
      </c>
      <c r="G140" s="25"/>
      <c r="H140" s="28"/>
      <c r="I140" s="107"/>
    </row>
    <row r="141" spans="1:9" s="20" customFormat="1" ht="15.75" thickBot="1">
      <c r="A141" s="119"/>
      <c r="B141" s="129"/>
      <c r="C141" s="103"/>
      <c r="D141" s="103"/>
      <c r="E141" s="105"/>
      <c r="F141" s="68">
        <v>2</v>
      </c>
      <c r="G141" s="26"/>
      <c r="H141" s="29"/>
      <c r="I141" s="108"/>
    </row>
    <row r="142" spans="1:9" s="20" customFormat="1" ht="15.75" thickBot="1">
      <c r="A142" s="119"/>
      <c r="B142" s="129"/>
      <c r="C142" s="103"/>
      <c r="D142" s="103"/>
      <c r="E142" s="105"/>
      <c r="F142" s="68">
        <v>3</v>
      </c>
      <c r="G142" s="26"/>
      <c r="H142" s="29"/>
      <c r="I142" s="108"/>
    </row>
    <row r="143" spans="1:9" s="20" customFormat="1" ht="15.75" thickBot="1">
      <c r="A143" s="119"/>
      <c r="B143" s="129"/>
      <c r="C143" s="103"/>
      <c r="D143" s="103"/>
      <c r="E143" s="105"/>
      <c r="F143" s="68">
        <v>4</v>
      </c>
      <c r="G143" s="26"/>
      <c r="H143" s="29"/>
      <c r="I143" s="108"/>
    </row>
    <row r="144" spans="1:9" s="20" customFormat="1" ht="15.75" thickBot="1">
      <c r="A144" s="120"/>
      <c r="B144" s="138"/>
      <c r="C144" s="104"/>
      <c r="D144" s="104"/>
      <c r="E144" s="106"/>
      <c r="F144" s="68">
        <v>5</v>
      </c>
      <c r="G144" s="27"/>
      <c r="H144" s="30"/>
      <c r="I144" s="109"/>
    </row>
    <row r="145" spans="1:9" s="20" customFormat="1" ht="15" customHeight="1" thickBot="1">
      <c r="A145" s="118">
        <v>29</v>
      </c>
      <c r="B145" s="129"/>
      <c r="C145" s="103"/>
      <c r="D145" s="103"/>
      <c r="E145" s="105"/>
      <c r="F145" s="67">
        <v>1</v>
      </c>
      <c r="G145" s="25"/>
      <c r="H145" s="28"/>
      <c r="I145" s="107"/>
    </row>
    <row r="146" spans="1:9" s="20" customFormat="1" ht="15.75" thickBot="1">
      <c r="A146" s="119"/>
      <c r="B146" s="129"/>
      <c r="C146" s="103"/>
      <c r="D146" s="103"/>
      <c r="E146" s="105"/>
      <c r="F146" s="68">
        <v>2</v>
      </c>
      <c r="G146" s="26"/>
      <c r="H146" s="29"/>
      <c r="I146" s="108"/>
    </row>
    <row r="147" spans="1:9" s="20" customFormat="1" ht="15.75" thickBot="1">
      <c r="A147" s="119"/>
      <c r="B147" s="129"/>
      <c r="C147" s="103"/>
      <c r="D147" s="103"/>
      <c r="E147" s="105"/>
      <c r="F147" s="68">
        <v>3</v>
      </c>
      <c r="G147" s="26"/>
      <c r="H147" s="29"/>
      <c r="I147" s="108"/>
    </row>
    <row r="148" spans="1:9" s="20" customFormat="1" ht="15.75" thickBot="1">
      <c r="A148" s="119"/>
      <c r="B148" s="129"/>
      <c r="C148" s="103"/>
      <c r="D148" s="103"/>
      <c r="E148" s="105"/>
      <c r="F148" s="68">
        <v>4</v>
      </c>
      <c r="G148" s="26"/>
      <c r="H148" s="29"/>
      <c r="I148" s="108"/>
    </row>
    <row r="149" spans="1:9" s="20" customFormat="1" ht="15.75" thickBot="1">
      <c r="A149" s="120"/>
      <c r="B149" s="138"/>
      <c r="C149" s="104"/>
      <c r="D149" s="104"/>
      <c r="E149" s="106"/>
      <c r="F149" s="68">
        <v>5</v>
      </c>
      <c r="G149" s="27"/>
      <c r="H149" s="30"/>
      <c r="I149" s="109"/>
    </row>
    <row r="150" spans="1:9" s="20" customFormat="1" ht="15" customHeight="1" thickBot="1">
      <c r="A150" s="118">
        <v>30</v>
      </c>
      <c r="B150" s="129"/>
      <c r="C150" s="103"/>
      <c r="D150" s="103"/>
      <c r="E150" s="105"/>
      <c r="F150" s="67">
        <v>1</v>
      </c>
      <c r="G150" s="25"/>
      <c r="H150" s="28"/>
      <c r="I150" s="107"/>
    </row>
    <row r="151" spans="1:9" s="20" customFormat="1" ht="15.75" thickBot="1">
      <c r="A151" s="119"/>
      <c r="B151" s="129"/>
      <c r="C151" s="103"/>
      <c r="D151" s="103"/>
      <c r="E151" s="105"/>
      <c r="F151" s="68">
        <v>2</v>
      </c>
      <c r="G151" s="26"/>
      <c r="H151" s="29"/>
      <c r="I151" s="108"/>
    </row>
    <row r="152" spans="1:9" s="20" customFormat="1" ht="15.75" thickBot="1">
      <c r="A152" s="119"/>
      <c r="B152" s="129"/>
      <c r="C152" s="103"/>
      <c r="D152" s="103"/>
      <c r="E152" s="105"/>
      <c r="F152" s="68">
        <v>3</v>
      </c>
      <c r="G152" s="26"/>
      <c r="H152" s="29"/>
      <c r="I152" s="108"/>
    </row>
    <row r="153" spans="1:9" s="20" customFormat="1" ht="15.75" thickBot="1">
      <c r="A153" s="119"/>
      <c r="B153" s="129"/>
      <c r="C153" s="103"/>
      <c r="D153" s="103"/>
      <c r="E153" s="105"/>
      <c r="F153" s="68">
        <v>4</v>
      </c>
      <c r="G153" s="26"/>
      <c r="H153" s="29"/>
      <c r="I153" s="108"/>
    </row>
    <row r="154" spans="1:9" s="20" customFormat="1" ht="15.75" thickBot="1">
      <c r="A154" s="120"/>
      <c r="B154" s="138"/>
      <c r="C154" s="104"/>
      <c r="D154" s="104"/>
      <c r="E154" s="106"/>
      <c r="F154" s="68">
        <v>5</v>
      </c>
      <c r="G154" s="27"/>
      <c r="H154" s="30"/>
      <c r="I154" s="109"/>
    </row>
    <row r="155" spans="1:9" s="20" customFormat="1" ht="15" customHeight="1" thickBot="1">
      <c r="A155" s="118">
        <v>31</v>
      </c>
      <c r="B155" s="129"/>
      <c r="C155" s="103"/>
      <c r="D155" s="103"/>
      <c r="E155" s="105"/>
      <c r="F155" s="67">
        <v>1</v>
      </c>
      <c r="G155" s="25"/>
      <c r="H155" s="28"/>
      <c r="I155" s="107"/>
    </row>
    <row r="156" spans="1:9" s="20" customFormat="1" ht="15.75" thickBot="1">
      <c r="A156" s="119"/>
      <c r="B156" s="129"/>
      <c r="C156" s="103"/>
      <c r="D156" s="103"/>
      <c r="E156" s="105"/>
      <c r="F156" s="68">
        <v>2</v>
      </c>
      <c r="G156" s="26"/>
      <c r="H156" s="29"/>
      <c r="I156" s="108"/>
    </row>
    <row r="157" spans="1:9" s="20" customFormat="1" ht="15.75" thickBot="1">
      <c r="A157" s="119"/>
      <c r="B157" s="129"/>
      <c r="C157" s="103"/>
      <c r="D157" s="103"/>
      <c r="E157" s="105"/>
      <c r="F157" s="68">
        <v>3</v>
      </c>
      <c r="G157" s="26"/>
      <c r="H157" s="29"/>
      <c r="I157" s="108"/>
    </row>
    <row r="158" spans="1:9" s="20" customFormat="1" ht="15.75" thickBot="1">
      <c r="A158" s="119"/>
      <c r="B158" s="129"/>
      <c r="C158" s="103"/>
      <c r="D158" s="103"/>
      <c r="E158" s="105"/>
      <c r="F158" s="68">
        <v>4</v>
      </c>
      <c r="G158" s="26"/>
      <c r="H158" s="29"/>
      <c r="I158" s="108"/>
    </row>
    <row r="159" spans="1:9" s="20" customFormat="1" ht="15.75" thickBot="1">
      <c r="A159" s="120"/>
      <c r="B159" s="138"/>
      <c r="C159" s="104"/>
      <c r="D159" s="104"/>
      <c r="E159" s="106"/>
      <c r="F159" s="68">
        <v>5</v>
      </c>
      <c r="G159" s="27"/>
      <c r="H159" s="30"/>
      <c r="I159" s="109"/>
    </row>
    <row r="160" spans="1:9" s="20" customFormat="1" ht="15" customHeight="1" thickBot="1">
      <c r="A160" s="118">
        <v>32</v>
      </c>
      <c r="B160" s="129"/>
      <c r="C160" s="103"/>
      <c r="D160" s="103"/>
      <c r="E160" s="105"/>
      <c r="F160" s="67">
        <v>1</v>
      </c>
      <c r="G160" s="25"/>
      <c r="H160" s="28"/>
      <c r="I160" s="107"/>
    </row>
    <row r="161" spans="1:9" s="20" customFormat="1" ht="15.75" thickBot="1">
      <c r="A161" s="119"/>
      <c r="B161" s="129"/>
      <c r="C161" s="103"/>
      <c r="D161" s="103"/>
      <c r="E161" s="105"/>
      <c r="F161" s="68">
        <v>2</v>
      </c>
      <c r="G161" s="26"/>
      <c r="H161" s="29"/>
      <c r="I161" s="108"/>
    </row>
    <row r="162" spans="1:9" s="20" customFormat="1" ht="15.75" thickBot="1">
      <c r="A162" s="119"/>
      <c r="B162" s="129"/>
      <c r="C162" s="103"/>
      <c r="D162" s="103"/>
      <c r="E162" s="105"/>
      <c r="F162" s="68">
        <v>3</v>
      </c>
      <c r="G162" s="26"/>
      <c r="H162" s="29"/>
      <c r="I162" s="108"/>
    </row>
    <row r="163" spans="1:9" s="20" customFormat="1" ht="15.75" thickBot="1">
      <c r="A163" s="119"/>
      <c r="B163" s="129"/>
      <c r="C163" s="103"/>
      <c r="D163" s="103"/>
      <c r="E163" s="105"/>
      <c r="F163" s="68">
        <v>4</v>
      </c>
      <c r="G163" s="26"/>
      <c r="H163" s="29"/>
      <c r="I163" s="108"/>
    </row>
    <row r="164" spans="1:9" s="20" customFormat="1" ht="15.75" thickBot="1">
      <c r="A164" s="120"/>
      <c r="B164" s="138"/>
      <c r="C164" s="104"/>
      <c r="D164" s="104"/>
      <c r="E164" s="106"/>
      <c r="F164" s="68">
        <v>5</v>
      </c>
      <c r="G164" s="27"/>
      <c r="H164" s="30"/>
      <c r="I164" s="109"/>
    </row>
    <row r="165" spans="1:9" s="20" customFormat="1" ht="15" customHeight="1" thickBot="1">
      <c r="A165" s="118">
        <v>33</v>
      </c>
      <c r="B165" s="129"/>
      <c r="C165" s="103"/>
      <c r="D165" s="103"/>
      <c r="E165" s="105"/>
      <c r="F165" s="67">
        <v>1</v>
      </c>
      <c r="G165" s="25"/>
      <c r="H165" s="28"/>
      <c r="I165" s="107"/>
    </row>
    <row r="166" spans="1:9" s="20" customFormat="1" ht="15.75" thickBot="1">
      <c r="A166" s="119"/>
      <c r="B166" s="129"/>
      <c r="C166" s="103"/>
      <c r="D166" s="103"/>
      <c r="E166" s="105"/>
      <c r="F166" s="68">
        <v>2</v>
      </c>
      <c r="G166" s="26"/>
      <c r="H166" s="29"/>
      <c r="I166" s="108"/>
    </row>
    <row r="167" spans="1:9" s="20" customFormat="1" ht="15.75" thickBot="1">
      <c r="A167" s="119"/>
      <c r="B167" s="129"/>
      <c r="C167" s="103"/>
      <c r="D167" s="103"/>
      <c r="E167" s="105"/>
      <c r="F167" s="68">
        <v>3</v>
      </c>
      <c r="G167" s="26"/>
      <c r="H167" s="29"/>
      <c r="I167" s="108"/>
    </row>
    <row r="168" spans="1:9" s="20" customFormat="1" ht="15.75" thickBot="1">
      <c r="A168" s="119"/>
      <c r="B168" s="129"/>
      <c r="C168" s="103"/>
      <c r="D168" s="103"/>
      <c r="E168" s="105"/>
      <c r="F168" s="68">
        <v>4</v>
      </c>
      <c r="G168" s="26"/>
      <c r="H168" s="29"/>
      <c r="I168" s="108"/>
    </row>
    <row r="169" spans="1:9" s="20" customFormat="1" ht="15.75" thickBot="1">
      <c r="A169" s="120"/>
      <c r="B169" s="138"/>
      <c r="C169" s="104"/>
      <c r="D169" s="104"/>
      <c r="E169" s="106"/>
      <c r="F169" s="68">
        <v>5</v>
      </c>
      <c r="G169" s="27"/>
      <c r="H169" s="30"/>
      <c r="I169" s="109"/>
    </row>
    <row r="170" spans="1:9" s="20" customFormat="1" ht="15" customHeight="1" thickBot="1">
      <c r="A170" s="118">
        <v>34</v>
      </c>
      <c r="B170" s="129"/>
      <c r="C170" s="103"/>
      <c r="D170" s="103"/>
      <c r="E170" s="105"/>
      <c r="F170" s="67">
        <v>1</v>
      </c>
      <c r="G170" s="25"/>
      <c r="H170" s="28"/>
      <c r="I170" s="107"/>
    </row>
    <row r="171" spans="1:9" s="20" customFormat="1" ht="15.75" thickBot="1">
      <c r="A171" s="119"/>
      <c r="B171" s="129"/>
      <c r="C171" s="103"/>
      <c r="D171" s="103"/>
      <c r="E171" s="105"/>
      <c r="F171" s="68">
        <v>2</v>
      </c>
      <c r="G171" s="26"/>
      <c r="H171" s="29"/>
      <c r="I171" s="108"/>
    </row>
    <row r="172" spans="1:9" s="20" customFormat="1" ht="15.75" thickBot="1">
      <c r="A172" s="119"/>
      <c r="B172" s="129"/>
      <c r="C172" s="103"/>
      <c r="D172" s="103"/>
      <c r="E172" s="105"/>
      <c r="F172" s="68">
        <v>3</v>
      </c>
      <c r="G172" s="26"/>
      <c r="H172" s="29"/>
      <c r="I172" s="108"/>
    </row>
    <row r="173" spans="1:9" s="20" customFormat="1" ht="15.75" thickBot="1">
      <c r="A173" s="119"/>
      <c r="B173" s="129"/>
      <c r="C173" s="103"/>
      <c r="D173" s="103"/>
      <c r="E173" s="105"/>
      <c r="F173" s="68">
        <v>4</v>
      </c>
      <c r="G173" s="26"/>
      <c r="H173" s="29"/>
      <c r="I173" s="108"/>
    </row>
    <row r="174" spans="1:9" s="20" customFormat="1" ht="15.75" thickBot="1">
      <c r="A174" s="120"/>
      <c r="B174" s="138"/>
      <c r="C174" s="104"/>
      <c r="D174" s="104"/>
      <c r="E174" s="106"/>
      <c r="F174" s="68">
        <v>5</v>
      </c>
      <c r="G174" s="27"/>
      <c r="H174" s="30"/>
      <c r="I174" s="109"/>
    </row>
    <row r="175" spans="1:9" s="20" customFormat="1" ht="15" customHeight="1" thickBot="1">
      <c r="A175" s="118">
        <v>35</v>
      </c>
      <c r="B175" s="129"/>
      <c r="C175" s="103"/>
      <c r="D175" s="103"/>
      <c r="E175" s="105"/>
      <c r="F175" s="67">
        <v>1</v>
      </c>
      <c r="G175" s="25"/>
      <c r="H175" s="28"/>
      <c r="I175" s="107"/>
    </row>
    <row r="176" spans="1:9" s="20" customFormat="1" ht="15.75" thickBot="1">
      <c r="A176" s="119"/>
      <c r="B176" s="129"/>
      <c r="C176" s="103"/>
      <c r="D176" s="103"/>
      <c r="E176" s="105"/>
      <c r="F176" s="68">
        <v>2</v>
      </c>
      <c r="G176" s="26"/>
      <c r="H176" s="29"/>
      <c r="I176" s="108"/>
    </row>
    <row r="177" spans="1:9" s="20" customFormat="1" ht="15.75" thickBot="1">
      <c r="A177" s="119"/>
      <c r="B177" s="129"/>
      <c r="C177" s="103"/>
      <c r="D177" s="103"/>
      <c r="E177" s="105"/>
      <c r="F177" s="68">
        <v>3</v>
      </c>
      <c r="G177" s="26"/>
      <c r="H177" s="29"/>
      <c r="I177" s="108"/>
    </row>
    <row r="178" spans="1:9" s="20" customFormat="1" ht="15.75" thickBot="1">
      <c r="A178" s="119"/>
      <c r="B178" s="129"/>
      <c r="C178" s="103"/>
      <c r="D178" s="103"/>
      <c r="E178" s="105"/>
      <c r="F178" s="68">
        <v>4</v>
      </c>
      <c r="G178" s="26"/>
      <c r="H178" s="29"/>
      <c r="I178" s="108"/>
    </row>
    <row r="179" spans="1:9" s="20" customFormat="1" ht="15.75" thickBot="1">
      <c r="A179" s="120"/>
      <c r="B179" s="138"/>
      <c r="C179" s="104"/>
      <c r="D179" s="104"/>
      <c r="E179" s="106"/>
      <c r="F179" s="68">
        <v>5</v>
      </c>
      <c r="G179" s="27"/>
      <c r="H179" s="30"/>
      <c r="I179" s="109"/>
    </row>
    <row r="180" spans="1:9" s="20" customFormat="1" ht="15" customHeight="1" thickBot="1">
      <c r="A180" s="118">
        <v>36</v>
      </c>
      <c r="B180" s="129"/>
      <c r="C180" s="103"/>
      <c r="D180" s="103"/>
      <c r="E180" s="105"/>
      <c r="F180" s="67">
        <v>1</v>
      </c>
      <c r="G180" s="25"/>
      <c r="H180" s="28"/>
      <c r="I180" s="107"/>
    </row>
    <row r="181" spans="1:9" s="20" customFormat="1" ht="15.75" thickBot="1">
      <c r="A181" s="119"/>
      <c r="B181" s="129"/>
      <c r="C181" s="103"/>
      <c r="D181" s="103"/>
      <c r="E181" s="105"/>
      <c r="F181" s="68">
        <v>2</v>
      </c>
      <c r="G181" s="26"/>
      <c r="H181" s="29"/>
      <c r="I181" s="108"/>
    </row>
    <row r="182" spans="1:9" s="20" customFormat="1" ht="15.75" thickBot="1">
      <c r="A182" s="119"/>
      <c r="B182" s="129"/>
      <c r="C182" s="103"/>
      <c r="D182" s="103"/>
      <c r="E182" s="105"/>
      <c r="F182" s="68">
        <v>3</v>
      </c>
      <c r="G182" s="26"/>
      <c r="H182" s="29"/>
      <c r="I182" s="108"/>
    </row>
    <row r="183" spans="1:9" s="20" customFormat="1" ht="15.75" thickBot="1">
      <c r="A183" s="119"/>
      <c r="B183" s="129"/>
      <c r="C183" s="103"/>
      <c r="D183" s="103"/>
      <c r="E183" s="105"/>
      <c r="F183" s="68">
        <v>4</v>
      </c>
      <c r="G183" s="26"/>
      <c r="H183" s="29"/>
      <c r="I183" s="108"/>
    </row>
    <row r="184" spans="1:9" s="20" customFormat="1" ht="15.75" thickBot="1">
      <c r="A184" s="120"/>
      <c r="B184" s="138"/>
      <c r="C184" s="104"/>
      <c r="D184" s="104"/>
      <c r="E184" s="106"/>
      <c r="F184" s="68">
        <v>5</v>
      </c>
      <c r="G184" s="27"/>
      <c r="H184" s="30"/>
      <c r="I184" s="109"/>
    </row>
    <row r="185" spans="1:9" s="20" customFormat="1" ht="15" customHeight="1" thickBot="1">
      <c r="A185" s="118">
        <v>37</v>
      </c>
      <c r="B185" s="129"/>
      <c r="C185" s="103"/>
      <c r="D185" s="103"/>
      <c r="E185" s="105"/>
      <c r="F185" s="67">
        <v>1</v>
      </c>
      <c r="G185" s="25"/>
      <c r="H185" s="28"/>
      <c r="I185" s="107"/>
    </row>
    <row r="186" spans="1:9" s="20" customFormat="1" ht="15.75" thickBot="1">
      <c r="A186" s="119"/>
      <c r="B186" s="129"/>
      <c r="C186" s="103"/>
      <c r="D186" s="103"/>
      <c r="E186" s="105"/>
      <c r="F186" s="68">
        <v>2</v>
      </c>
      <c r="G186" s="26"/>
      <c r="H186" s="29"/>
      <c r="I186" s="108"/>
    </row>
    <row r="187" spans="1:9" s="20" customFormat="1" ht="15.75" thickBot="1">
      <c r="A187" s="119"/>
      <c r="B187" s="129"/>
      <c r="C187" s="103"/>
      <c r="D187" s="103"/>
      <c r="E187" s="105"/>
      <c r="F187" s="68">
        <v>3</v>
      </c>
      <c r="G187" s="26"/>
      <c r="H187" s="29"/>
      <c r="I187" s="108"/>
    </row>
    <row r="188" spans="1:9" s="20" customFormat="1" ht="15.75" thickBot="1">
      <c r="A188" s="119"/>
      <c r="B188" s="129"/>
      <c r="C188" s="103"/>
      <c r="D188" s="103"/>
      <c r="E188" s="105"/>
      <c r="F188" s="68">
        <v>4</v>
      </c>
      <c r="G188" s="26"/>
      <c r="H188" s="29"/>
      <c r="I188" s="108"/>
    </row>
    <row r="189" spans="1:9" s="20" customFormat="1" ht="15.75" thickBot="1">
      <c r="A189" s="120"/>
      <c r="B189" s="138"/>
      <c r="C189" s="104"/>
      <c r="D189" s="104"/>
      <c r="E189" s="106"/>
      <c r="F189" s="68">
        <v>5</v>
      </c>
      <c r="G189" s="27"/>
      <c r="H189" s="30"/>
      <c r="I189" s="109"/>
    </row>
    <row r="190" spans="1:9" s="20" customFormat="1" ht="15" customHeight="1" thickBot="1">
      <c r="A190" s="118">
        <v>38</v>
      </c>
      <c r="B190" s="129"/>
      <c r="C190" s="103"/>
      <c r="D190" s="103"/>
      <c r="E190" s="105"/>
      <c r="F190" s="67">
        <v>1</v>
      </c>
      <c r="G190" s="25"/>
      <c r="H190" s="28"/>
      <c r="I190" s="107"/>
    </row>
    <row r="191" spans="1:9" s="20" customFormat="1" ht="15.75" thickBot="1">
      <c r="A191" s="119"/>
      <c r="B191" s="129"/>
      <c r="C191" s="103"/>
      <c r="D191" s="103"/>
      <c r="E191" s="105"/>
      <c r="F191" s="68">
        <v>2</v>
      </c>
      <c r="G191" s="26"/>
      <c r="H191" s="29"/>
      <c r="I191" s="108"/>
    </row>
    <row r="192" spans="1:9" s="20" customFormat="1" ht="15.75" thickBot="1">
      <c r="A192" s="119"/>
      <c r="B192" s="129"/>
      <c r="C192" s="103"/>
      <c r="D192" s="103"/>
      <c r="E192" s="105"/>
      <c r="F192" s="68">
        <v>3</v>
      </c>
      <c r="G192" s="26"/>
      <c r="H192" s="29"/>
      <c r="I192" s="108"/>
    </row>
    <row r="193" spans="1:9" s="20" customFormat="1" ht="15.75" thickBot="1">
      <c r="A193" s="119"/>
      <c r="B193" s="129"/>
      <c r="C193" s="103"/>
      <c r="D193" s="103"/>
      <c r="E193" s="105"/>
      <c r="F193" s="68">
        <v>4</v>
      </c>
      <c r="G193" s="26"/>
      <c r="H193" s="29"/>
      <c r="I193" s="108"/>
    </row>
    <row r="194" spans="1:9" s="20" customFormat="1" ht="15.75" thickBot="1">
      <c r="A194" s="120"/>
      <c r="B194" s="138"/>
      <c r="C194" s="104"/>
      <c r="D194" s="104"/>
      <c r="E194" s="106"/>
      <c r="F194" s="68">
        <v>5</v>
      </c>
      <c r="G194" s="27"/>
      <c r="H194" s="30"/>
      <c r="I194" s="109"/>
    </row>
    <row r="195" spans="1:9" s="20" customFormat="1" ht="15" customHeight="1" thickBot="1">
      <c r="A195" s="118">
        <v>39</v>
      </c>
      <c r="B195" s="129"/>
      <c r="C195" s="103"/>
      <c r="D195" s="103"/>
      <c r="E195" s="105"/>
      <c r="F195" s="67">
        <v>1</v>
      </c>
      <c r="G195" s="25"/>
      <c r="H195" s="28"/>
      <c r="I195" s="107"/>
    </row>
    <row r="196" spans="1:9" s="20" customFormat="1" ht="15.75" thickBot="1">
      <c r="A196" s="119"/>
      <c r="B196" s="129"/>
      <c r="C196" s="103"/>
      <c r="D196" s="103"/>
      <c r="E196" s="105"/>
      <c r="F196" s="68">
        <v>2</v>
      </c>
      <c r="G196" s="26"/>
      <c r="H196" s="29"/>
      <c r="I196" s="108"/>
    </row>
    <row r="197" spans="1:9" s="20" customFormat="1" ht="15.75" thickBot="1">
      <c r="A197" s="119"/>
      <c r="B197" s="129"/>
      <c r="C197" s="103"/>
      <c r="D197" s="103"/>
      <c r="E197" s="105"/>
      <c r="F197" s="68">
        <v>3</v>
      </c>
      <c r="G197" s="26"/>
      <c r="H197" s="29"/>
      <c r="I197" s="108"/>
    </row>
    <row r="198" spans="1:9" s="20" customFormat="1" ht="15.75" thickBot="1">
      <c r="A198" s="119"/>
      <c r="B198" s="129"/>
      <c r="C198" s="103"/>
      <c r="D198" s="103"/>
      <c r="E198" s="105"/>
      <c r="F198" s="68">
        <v>4</v>
      </c>
      <c r="G198" s="26"/>
      <c r="H198" s="29"/>
      <c r="I198" s="108"/>
    </row>
    <row r="199" spans="1:9" s="20" customFormat="1" ht="15.75" thickBot="1">
      <c r="A199" s="120"/>
      <c r="B199" s="138"/>
      <c r="C199" s="104"/>
      <c r="D199" s="104"/>
      <c r="E199" s="106"/>
      <c r="F199" s="68">
        <v>5</v>
      </c>
      <c r="G199" s="27"/>
      <c r="H199" s="30"/>
      <c r="I199" s="109"/>
    </row>
    <row r="200" spans="1:9" s="20" customFormat="1" ht="15" customHeight="1" thickBot="1">
      <c r="A200" s="118">
        <v>40</v>
      </c>
      <c r="B200" s="129"/>
      <c r="C200" s="103"/>
      <c r="D200" s="103"/>
      <c r="E200" s="105"/>
      <c r="F200" s="67">
        <v>1</v>
      </c>
      <c r="G200" s="25"/>
      <c r="H200" s="28"/>
      <c r="I200" s="107"/>
    </row>
    <row r="201" spans="1:9" s="20" customFormat="1" ht="15.75" thickBot="1">
      <c r="A201" s="119"/>
      <c r="B201" s="129"/>
      <c r="C201" s="103"/>
      <c r="D201" s="103"/>
      <c r="E201" s="105"/>
      <c r="F201" s="68">
        <v>2</v>
      </c>
      <c r="G201" s="26"/>
      <c r="H201" s="29"/>
      <c r="I201" s="108"/>
    </row>
    <row r="202" spans="1:9" s="20" customFormat="1" ht="15.75" thickBot="1">
      <c r="A202" s="119"/>
      <c r="B202" s="129"/>
      <c r="C202" s="103"/>
      <c r="D202" s="103"/>
      <c r="E202" s="105"/>
      <c r="F202" s="68">
        <v>3</v>
      </c>
      <c r="G202" s="26"/>
      <c r="H202" s="29"/>
      <c r="I202" s="108"/>
    </row>
    <row r="203" spans="1:9" s="20" customFormat="1" ht="15.75" thickBot="1">
      <c r="A203" s="119"/>
      <c r="B203" s="129"/>
      <c r="C203" s="103"/>
      <c r="D203" s="103"/>
      <c r="E203" s="105"/>
      <c r="F203" s="68">
        <v>4</v>
      </c>
      <c r="G203" s="26"/>
      <c r="H203" s="29"/>
      <c r="I203" s="108"/>
    </row>
    <row r="204" spans="1:9" s="20" customFormat="1" ht="15.75" thickBot="1">
      <c r="A204" s="120"/>
      <c r="B204" s="138"/>
      <c r="C204" s="104"/>
      <c r="D204" s="104"/>
      <c r="E204" s="106"/>
      <c r="F204" s="68">
        <v>5</v>
      </c>
      <c r="G204" s="27"/>
      <c r="H204" s="30"/>
      <c r="I204" s="109"/>
    </row>
    <row r="205" spans="1:9" s="20" customFormat="1" ht="15" customHeight="1" thickBot="1">
      <c r="A205" s="118">
        <v>41</v>
      </c>
      <c r="B205" s="129"/>
      <c r="C205" s="103"/>
      <c r="D205" s="103"/>
      <c r="E205" s="105"/>
      <c r="F205" s="67">
        <v>1</v>
      </c>
      <c r="G205" s="25"/>
      <c r="H205" s="28"/>
      <c r="I205" s="107"/>
    </row>
    <row r="206" spans="1:9" s="20" customFormat="1" ht="15.75" thickBot="1">
      <c r="A206" s="119"/>
      <c r="B206" s="129"/>
      <c r="C206" s="103"/>
      <c r="D206" s="103"/>
      <c r="E206" s="105"/>
      <c r="F206" s="68">
        <v>2</v>
      </c>
      <c r="G206" s="26"/>
      <c r="H206" s="29"/>
      <c r="I206" s="108"/>
    </row>
    <row r="207" spans="1:9" s="20" customFormat="1" ht="15.75" thickBot="1">
      <c r="A207" s="119"/>
      <c r="B207" s="129"/>
      <c r="C207" s="103"/>
      <c r="D207" s="103"/>
      <c r="E207" s="105"/>
      <c r="F207" s="68">
        <v>3</v>
      </c>
      <c r="G207" s="26"/>
      <c r="H207" s="29"/>
      <c r="I207" s="108"/>
    </row>
    <row r="208" spans="1:9" s="20" customFormat="1" ht="15.75" thickBot="1">
      <c r="A208" s="119"/>
      <c r="B208" s="129"/>
      <c r="C208" s="103"/>
      <c r="D208" s="103"/>
      <c r="E208" s="105"/>
      <c r="F208" s="68">
        <v>4</v>
      </c>
      <c r="G208" s="26"/>
      <c r="H208" s="29"/>
      <c r="I208" s="108"/>
    </row>
    <row r="209" spans="1:9" s="20" customFormat="1" ht="15.75" thickBot="1">
      <c r="A209" s="120"/>
      <c r="B209" s="138"/>
      <c r="C209" s="104"/>
      <c r="D209" s="104"/>
      <c r="E209" s="106"/>
      <c r="F209" s="68">
        <v>5</v>
      </c>
      <c r="G209" s="27"/>
      <c r="H209" s="30"/>
      <c r="I209" s="109"/>
    </row>
    <row r="210" spans="1:9" s="20" customFormat="1" ht="15" customHeight="1" thickBot="1">
      <c r="A210" s="118">
        <v>42</v>
      </c>
      <c r="B210" s="129"/>
      <c r="C210" s="103"/>
      <c r="D210" s="103"/>
      <c r="E210" s="105"/>
      <c r="F210" s="67">
        <v>1</v>
      </c>
      <c r="G210" s="25"/>
      <c r="H210" s="28"/>
      <c r="I210" s="107"/>
    </row>
    <row r="211" spans="1:9" s="20" customFormat="1" ht="15.75" thickBot="1">
      <c r="A211" s="119"/>
      <c r="B211" s="129"/>
      <c r="C211" s="103"/>
      <c r="D211" s="103"/>
      <c r="E211" s="105"/>
      <c r="F211" s="68">
        <v>2</v>
      </c>
      <c r="G211" s="26"/>
      <c r="H211" s="29"/>
      <c r="I211" s="108"/>
    </row>
    <row r="212" spans="1:9" s="20" customFormat="1" ht="15.75" thickBot="1">
      <c r="A212" s="119"/>
      <c r="B212" s="129"/>
      <c r="C212" s="103"/>
      <c r="D212" s="103"/>
      <c r="E212" s="105"/>
      <c r="F212" s="68">
        <v>3</v>
      </c>
      <c r="G212" s="26"/>
      <c r="H212" s="29"/>
      <c r="I212" s="108"/>
    </row>
    <row r="213" spans="1:9" s="20" customFormat="1" ht="15.75" thickBot="1">
      <c r="A213" s="119"/>
      <c r="B213" s="129"/>
      <c r="C213" s="103"/>
      <c r="D213" s="103"/>
      <c r="E213" s="105"/>
      <c r="F213" s="68">
        <v>4</v>
      </c>
      <c r="G213" s="26"/>
      <c r="H213" s="29"/>
      <c r="I213" s="108"/>
    </row>
    <row r="214" spans="1:9" s="20" customFormat="1" ht="15.75" thickBot="1">
      <c r="A214" s="120"/>
      <c r="B214" s="138"/>
      <c r="C214" s="104"/>
      <c r="D214" s="104"/>
      <c r="E214" s="106"/>
      <c r="F214" s="68">
        <v>5</v>
      </c>
      <c r="G214" s="27"/>
      <c r="H214" s="30"/>
      <c r="I214" s="109"/>
    </row>
    <row r="215" spans="1:9" s="20" customFormat="1" ht="15" customHeight="1" thickBot="1">
      <c r="A215" s="118">
        <v>43</v>
      </c>
      <c r="B215" s="129"/>
      <c r="C215" s="103"/>
      <c r="D215" s="103"/>
      <c r="E215" s="105"/>
      <c r="F215" s="67">
        <v>1</v>
      </c>
      <c r="G215" s="25"/>
      <c r="H215" s="28"/>
      <c r="I215" s="107"/>
    </row>
    <row r="216" spans="1:9" s="20" customFormat="1" ht="15.75" thickBot="1">
      <c r="A216" s="119"/>
      <c r="B216" s="129"/>
      <c r="C216" s="103"/>
      <c r="D216" s="103"/>
      <c r="E216" s="105"/>
      <c r="F216" s="68">
        <v>2</v>
      </c>
      <c r="G216" s="26"/>
      <c r="H216" s="29"/>
      <c r="I216" s="108"/>
    </row>
    <row r="217" spans="1:9" s="20" customFormat="1" ht="15.75" thickBot="1">
      <c r="A217" s="119"/>
      <c r="B217" s="129"/>
      <c r="C217" s="103"/>
      <c r="D217" s="103"/>
      <c r="E217" s="105"/>
      <c r="F217" s="68">
        <v>3</v>
      </c>
      <c r="G217" s="26"/>
      <c r="H217" s="29"/>
      <c r="I217" s="108"/>
    </row>
    <row r="218" spans="1:9" s="20" customFormat="1" ht="15.75" thickBot="1">
      <c r="A218" s="119"/>
      <c r="B218" s="129"/>
      <c r="C218" s="103"/>
      <c r="D218" s="103"/>
      <c r="E218" s="105"/>
      <c r="F218" s="68">
        <v>4</v>
      </c>
      <c r="G218" s="26"/>
      <c r="H218" s="29"/>
      <c r="I218" s="108"/>
    </row>
    <row r="219" spans="1:9" s="20" customFormat="1" ht="15.75" thickBot="1">
      <c r="A219" s="120"/>
      <c r="B219" s="138"/>
      <c r="C219" s="104"/>
      <c r="D219" s="104"/>
      <c r="E219" s="106"/>
      <c r="F219" s="68">
        <v>5</v>
      </c>
      <c r="G219" s="27"/>
      <c r="H219" s="30"/>
      <c r="I219" s="109"/>
    </row>
    <row r="220" spans="1:9" s="20" customFormat="1" ht="15" customHeight="1" thickBot="1">
      <c r="A220" s="118">
        <v>44</v>
      </c>
      <c r="B220" s="129"/>
      <c r="C220" s="103"/>
      <c r="D220" s="103"/>
      <c r="E220" s="105"/>
      <c r="F220" s="67">
        <v>1</v>
      </c>
      <c r="G220" s="25"/>
      <c r="H220" s="28"/>
      <c r="I220" s="107"/>
    </row>
    <row r="221" spans="1:9" s="20" customFormat="1" ht="15.75" thickBot="1">
      <c r="A221" s="119"/>
      <c r="B221" s="129"/>
      <c r="C221" s="103"/>
      <c r="D221" s="103"/>
      <c r="E221" s="105"/>
      <c r="F221" s="68">
        <v>2</v>
      </c>
      <c r="G221" s="26"/>
      <c r="H221" s="29"/>
      <c r="I221" s="108"/>
    </row>
    <row r="222" spans="1:9" s="20" customFormat="1" ht="15.75" thickBot="1">
      <c r="A222" s="119"/>
      <c r="B222" s="129"/>
      <c r="C222" s="103"/>
      <c r="D222" s="103"/>
      <c r="E222" s="105"/>
      <c r="F222" s="68">
        <v>3</v>
      </c>
      <c r="G222" s="26"/>
      <c r="H222" s="29"/>
      <c r="I222" s="108"/>
    </row>
    <row r="223" spans="1:9" s="20" customFormat="1" ht="15.75" thickBot="1">
      <c r="A223" s="119"/>
      <c r="B223" s="129"/>
      <c r="C223" s="103"/>
      <c r="D223" s="103"/>
      <c r="E223" s="105"/>
      <c r="F223" s="68">
        <v>4</v>
      </c>
      <c r="G223" s="26"/>
      <c r="H223" s="29"/>
      <c r="I223" s="108"/>
    </row>
    <row r="224" spans="1:9" s="20" customFormat="1" ht="15.75" thickBot="1">
      <c r="A224" s="120"/>
      <c r="B224" s="138"/>
      <c r="C224" s="104"/>
      <c r="D224" s="104"/>
      <c r="E224" s="106"/>
      <c r="F224" s="68">
        <v>5</v>
      </c>
      <c r="G224" s="27"/>
      <c r="H224" s="30"/>
      <c r="I224" s="109"/>
    </row>
    <row r="225" spans="1:9" s="20" customFormat="1" ht="15" customHeight="1" thickBot="1">
      <c r="A225" s="118">
        <v>45</v>
      </c>
      <c r="B225" s="129"/>
      <c r="C225" s="103"/>
      <c r="D225" s="103"/>
      <c r="E225" s="105"/>
      <c r="F225" s="67">
        <v>1</v>
      </c>
      <c r="G225" s="25"/>
      <c r="H225" s="28"/>
      <c r="I225" s="107"/>
    </row>
    <row r="226" spans="1:9" s="20" customFormat="1" ht="15.75" thickBot="1">
      <c r="A226" s="119"/>
      <c r="B226" s="129"/>
      <c r="C226" s="103"/>
      <c r="D226" s="103"/>
      <c r="E226" s="105"/>
      <c r="F226" s="68">
        <v>2</v>
      </c>
      <c r="G226" s="26"/>
      <c r="H226" s="29"/>
      <c r="I226" s="108"/>
    </row>
    <row r="227" spans="1:9" s="20" customFormat="1" ht="15.75" thickBot="1">
      <c r="A227" s="119"/>
      <c r="B227" s="129"/>
      <c r="C227" s="103"/>
      <c r="D227" s="103"/>
      <c r="E227" s="105"/>
      <c r="F227" s="68">
        <v>3</v>
      </c>
      <c r="G227" s="26"/>
      <c r="H227" s="29"/>
      <c r="I227" s="108"/>
    </row>
    <row r="228" spans="1:9" s="20" customFormat="1" ht="15.75" thickBot="1">
      <c r="A228" s="119"/>
      <c r="B228" s="129"/>
      <c r="C228" s="103"/>
      <c r="D228" s="103"/>
      <c r="E228" s="105"/>
      <c r="F228" s="68">
        <v>4</v>
      </c>
      <c r="G228" s="26"/>
      <c r="H228" s="29"/>
      <c r="I228" s="108"/>
    </row>
    <row r="229" spans="1:9" s="20" customFormat="1" ht="15.75" thickBot="1">
      <c r="A229" s="120"/>
      <c r="B229" s="138"/>
      <c r="C229" s="104"/>
      <c r="D229" s="104"/>
      <c r="E229" s="106"/>
      <c r="F229" s="68">
        <v>5</v>
      </c>
      <c r="G229" s="27"/>
      <c r="H229" s="30"/>
      <c r="I229" s="109"/>
    </row>
    <row r="230" spans="1:9" s="20" customFormat="1" ht="15" customHeight="1" thickBot="1">
      <c r="A230" s="118">
        <v>46</v>
      </c>
      <c r="B230" s="129"/>
      <c r="C230" s="103"/>
      <c r="D230" s="103"/>
      <c r="E230" s="105"/>
      <c r="F230" s="67">
        <v>1</v>
      </c>
      <c r="G230" s="25"/>
      <c r="H230" s="28"/>
      <c r="I230" s="107"/>
    </row>
    <row r="231" spans="1:9" s="20" customFormat="1" ht="15.75" thickBot="1">
      <c r="A231" s="119"/>
      <c r="B231" s="129"/>
      <c r="C231" s="103"/>
      <c r="D231" s="103"/>
      <c r="E231" s="105"/>
      <c r="F231" s="68">
        <v>2</v>
      </c>
      <c r="G231" s="26"/>
      <c r="H231" s="29"/>
      <c r="I231" s="108"/>
    </row>
    <row r="232" spans="1:9" s="20" customFormat="1" ht="15.75" thickBot="1">
      <c r="A232" s="119"/>
      <c r="B232" s="129"/>
      <c r="C232" s="103"/>
      <c r="D232" s="103"/>
      <c r="E232" s="105"/>
      <c r="F232" s="68">
        <v>3</v>
      </c>
      <c r="G232" s="26"/>
      <c r="H232" s="29"/>
      <c r="I232" s="108"/>
    </row>
    <row r="233" spans="1:9" s="20" customFormat="1" ht="15.75" thickBot="1">
      <c r="A233" s="119"/>
      <c r="B233" s="129"/>
      <c r="C233" s="103"/>
      <c r="D233" s="103"/>
      <c r="E233" s="105"/>
      <c r="F233" s="68">
        <v>4</v>
      </c>
      <c r="G233" s="26"/>
      <c r="H233" s="29"/>
      <c r="I233" s="108"/>
    </row>
    <row r="234" spans="1:9" s="20" customFormat="1" ht="15.75" thickBot="1">
      <c r="A234" s="120"/>
      <c r="B234" s="138"/>
      <c r="C234" s="104"/>
      <c r="D234" s="104"/>
      <c r="E234" s="106"/>
      <c r="F234" s="68">
        <v>5</v>
      </c>
      <c r="G234" s="27"/>
      <c r="H234" s="30"/>
      <c r="I234" s="109"/>
    </row>
    <row r="235" spans="1:9" s="20" customFormat="1" ht="15" customHeight="1" thickBot="1">
      <c r="A235" s="118">
        <v>47</v>
      </c>
      <c r="B235" s="129"/>
      <c r="C235" s="103"/>
      <c r="D235" s="103"/>
      <c r="E235" s="105"/>
      <c r="F235" s="67">
        <v>1</v>
      </c>
      <c r="G235" s="25"/>
      <c r="H235" s="28"/>
      <c r="I235" s="107"/>
    </row>
    <row r="236" spans="1:9" s="20" customFormat="1" ht="15.75" thickBot="1">
      <c r="A236" s="119"/>
      <c r="B236" s="129"/>
      <c r="C236" s="103"/>
      <c r="D236" s="103"/>
      <c r="E236" s="105"/>
      <c r="F236" s="68">
        <v>2</v>
      </c>
      <c r="G236" s="26"/>
      <c r="H236" s="29"/>
      <c r="I236" s="108"/>
    </row>
    <row r="237" spans="1:9" s="20" customFormat="1" ht="15.75" thickBot="1">
      <c r="A237" s="119"/>
      <c r="B237" s="129"/>
      <c r="C237" s="103"/>
      <c r="D237" s="103"/>
      <c r="E237" s="105"/>
      <c r="F237" s="68">
        <v>3</v>
      </c>
      <c r="G237" s="26"/>
      <c r="H237" s="29"/>
      <c r="I237" s="108"/>
    </row>
    <row r="238" spans="1:9" s="20" customFormat="1" ht="15.75" thickBot="1">
      <c r="A238" s="119"/>
      <c r="B238" s="129"/>
      <c r="C238" s="103"/>
      <c r="D238" s="103"/>
      <c r="E238" s="105"/>
      <c r="F238" s="68">
        <v>4</v>
      </c>
      <c r="G238" s="26"/>
      <c r="H238" s="29"/>
      <c r="I238" s="108"/>
    </row>
    <row r="239" spans="1:9" s="20" customFormat="1" ht="15.75" thickBot="1">
      <c r="A239" s="120"/>
      <c r="B239" s="138"/>
      <c r="C239" s="104"/>
      <c r="D239" s="104"/>
      <c r="E239" s="106"/>
      <c r="F239" s="68">
        <v>5</v>
      </c>
      <c r="G239" s="27"/>
      <c r="H239" s="30"/>
      <c r="I239" s="109"/>
    </row>
    <row r="240" spans="1:9" s="20" customFormat="1" ht="15" customHeight="1" thickBot="1">
      <c r="A240" s="118">
        <v>48</v>
      </c>
      <c r="B240" s="129"/>
      <c r="C240" s="103"/>
      <c r="D240" s="103"/>
      <c r="E240" s="105"/>
      <c r="F240" s="67">
        <v>1</v>
      </c>
      <c r="G240" s="25"/>
      <c r="H240" s="28"/>
      <c r="I240" s="107"/>
    </row>
    <row r="241" spans="1:9" s="20" customFormat="1" ht="15.75" thickBot="1">
      <c r="A241" s="119"/>
      <c r="B241" s="129"/>
      <c r="C241" s="103"/>
      <c r="D241" s="103"/>
      <c r="E241" s="105"/>
      <c r="F241" s="68">
        <v>2</v>
      </c>
      <c r="G241" s="26"/>
      <c r="H241" s="29"/>
      <c r="I241" s="108"/>
    </row>
    <row r="242" spans="1:9" s="20" customFormat="1" ht="15.75" thickBot="1">
      <c r="A242" s="119"/>
      <c r="B242" s="129"/>
      <c r="C242" s="103"/>
      <c r="D242" s="103"/>
      <c r="E242" s="105"/>
      <c r="F242" s="68">
        <v>3</v>
      </c>
      <c r="G242" s="26"/>
      <c r="H242" s="29"/>
      <c r="I242" s="108"/>
    </row>
    <row r="243" spans="1:9" s="20" customFormat="1" ht="15.75" thickBot="1">
      <c r="A243" s="119"/>
      <c r="B243" s="129"/>
      <c r="C243" s="103"/>
      <c r="D243" s="103"/>
      <c r="E243" s="105"/>
      <c r="F243" s="68">
        <v>4</v>
      </c>
      <c r="G243" s="26"/>
      <c r="H243" s="29"/>
      <c r="I243" s="108"/>
    </row>
    <row r="244" spans="1:9" s="20" customFormat="1" ht="15.75" thickBot="1">
      <c r="A244" s="120"/>
      <c r="B244" s="138"/>
      <c r="C244" s="104"/>
      <c r="D244" s="104"/>
      <c r="E244" s="106"/>
      <c r="F244" s="68">
        <v>5</v>
      </c>
      <c r="G244" s="27"/>
      <c r="H244" s="30"/>
      <c r="I244" s="109"/>
    </row>
    <row r="245" spans="1:9" s="20" customFormat="1" ht="15" customHeight="1" thickBot="1">
      <c r="A245" s="118">
        <v>49</v>
      </c>
      <c r="B245" s="129"/>
      <c r="C245" s="103"/>
      <c r="D245" s="103"/>
      <c r="E245" s="105"/>
      <c r="F245" s="67">
        <v>1</v>
      </c>
      <c r="G245" s="25"/>
      <c r="H245" s="28"/>
      <c r="I245" s="107"/>
    </row>
    <row r="246" spans="1:9" s="20" customFormat="1" ht="15.75" thickBot="1">
      <c r="A246" s="119"/>
      <c r="B246" s="129"/>
      <c r="C246" s="103"/>
      <c r="D246" s="103"/>
      <c r="E246" s="105"/>
      <c r="F246" s="68">
        <v>2</v>
      </c>
      <c r="G246" s="26"/>
      <c r="H246" s="29"/>
      <c r="I246" s="108"/>
    </row>
    <row r="247" spans="1:9" s="20" customFormat="1" ht="15.75" thickBot="1">
      <c r="A247" s="119"/>
      <c r="B247" s="129"/>
      <c r="C247" s="103"/>
      <c r="D247" s="103"/>
      <c r="E247" s="105"/>
      <c r="F247" s="68">
        <v>3</v>
      </c>
      <c r="G247" s="26"/>
      <c r="H247" s="29"/>
      <c r="I247" s="108"/>
    </row>
    <row r="248" spans="1:9" s="20" customFormat="1" ht="15.75" thickBot="1">
      <c r="A248" s="119"/>
      <c r="B248" s="129"/>
      <c r="C248" s="103"/>
      <c r="D248" s="103"/>
      <c r="E248" s="105"/>
      <c r="F248" s="68">
        <v>4</v>
      </c>
      <c r="G248" s="26"/>
      <c r="H248" s="29"/>
      <c r="I248" s="108"/>
    </row>
    <row r="249" spans="1:9" s="20" customFormat="1" ht="15.75" thickBot="1">
      <c r="A249" s="120"/>
      <c r="B249" s="138"/>
      <c r="C249" s="104"/>
      <c r="D249" s="104"/>
      <c r="E249" s="106"/>
      <c r="F249" s="68">
        <v>5</v>
      </c>
      <c r="G249" s="27"/>
      <c r="H249" s="30"/>
      <c r="I249" s="109"/>
    </row>
    <row r="250" spans="1:9" s="20" customFormat="1" ht="15" customHeight="1" thickBot="1">
      <c r="A250" s="118">
        <v>50</v>
      </c>
      <c r="B250" s="129"/>
      <c r="C250" s="103"/>
      <c r="D250" s="103"/>
      <c r="E250" s="105"/>
      <c r="F250" s="67">
        <v>1</v>
      </c>
      <c r="G250" s="25"/>
      <c r="H250" s="28"/>
      <c r="I250" s="107"/>
    </row>
    <row r="251" spans="1:9" s="20" customFormat="1" ht="15.75" thickBot="1">
      <c r="A251" s="119"/>
      <c r="B251" s="129"/>
      <c r="C251" s="103"/>
      <c r="D251" s="103"/>
      <c r="E251" s="105"/>
      <c r="F251" s="68">
        <v>2</v>
      </c>
      <c r="G251" s="26"/>
      <c r="H251" s="29"/>
      <c r="I251" s="108"/>
    </row>
    <row r="252" spans="1:9" s="20" customFormat="1" ht="15.75" thickBot="1">
      <c r="A252" s="119"/>
      <c r="B252" s="129"/>
      <c r="C252" s="103"/>
      <c r="D252" s="103"/>
      <c r="E252" s="105"/>
      <c r="F252" s="68">
        <v>3</v>
      </c>
      <c r="G252" s="26"/>
      <c r="H252" s="29"/>
      <c r="I252" s="108"/>
    </row>
    <row r="253" spans="1:9" s="20" customFormat="1" ht="15.75" thickBot="1">
      <c r="A253" s="119"/>
      <c r="B253" s="129"/>
      <c r="C253" s="103"/>
      <c r="D253" s="103"/>
      <c r="E253" s="105"/>
      <c r="F253" s="68">
        <v>4</v>
      </c>
      <c r="G253" s="26"/>
      <c r="H253" s="29"/>
      <c r="I253" s="108"/>
    </row>
    <row r="254" spans="1:9" s="20" customFormat="1" ht="15.75" thickBot="1">
      <c r="A254" s="120"/>
      <c r="B254" s="138"/>
      <c r="C254" s="104"/>
      <c r="D254" s="104"/>
      <c r="E254" s="106"/>
      <c r="F254" s="68">
        <v>5</v>
      </c>
      <c r="G254" s="27"/>
      <c r="H254" s="30"/>
      <c r="I254" s="109"/>
    </row>
    <row r="255" spans="1:9" s="20" customFormat="1" ht="24" customHeight="1" thickBot="1">
      <c r="A255" s="139" t="s">
        <v>446</v>
      </c>
      <c r="B255" s="140"/>
      <c r="C255" s="22">
        <f>SUM(C5:C254)</f>
        <v>806</v>
      </c>
      <c r="D255" s="59"/>
      <c r="E255" s="22">
        <f>SUM(E5:E254)</f>
        <v>620</v>
      </c>
      <c r="F255" s="60"/>
      <c r="G255" s="57"/>
      <c r="H255" s="57"/>
      <c r="I255" s="58"/>
    </row>
  </sheetData>
  <sheetProtection password="C504" sheet="1" objects="1" scenarios="1" selectLockedCells="1"/>
  <mergeCells count="305">
    <mergeCell ref="A230:A234"/>
    <mergeCell ref="E205:E209"/>
    <mergeCell ref="A255:B255"/>
    <mergeCell ref="D135:D139"/>
    <mergeCell ref="A140:A144"/>
    <mergeCell ref="B180:B184"/>
    <mergeCell ref="A180:A184"/>
    <mergeCell ref="B160:B164"/>
    <mergeCell ref="A160:A164"/>
    <mergeCell ref="D140:D144"/>
    <mergeCell ref="A135:A139"/>
    <mergeCell ref="A155:A159"/>
    <mergeCell ref="C135:C139"/>
    <mergeCell ref="B155:B159"/>
    <mergeCell ref="D175:D179"/>
    <mergeCell ref="E160:E164"/>
    <mergeCell ref="E175:E179"/>
    <mergeCell ref="A165:A169"/>
    <mergeCell ref="B165:B169"/>
    <mergeCell ref="B175:B179"/>
    <mergeCell ref="A175:A179"/>
    <mergeCell ref="A170:A174"/>
    <mergeCell ref="A185:A189"/>
    <mergeCell ref="B185:B189"/>
    <mergeCell ref="A150:A154"/>
    <mergeCell ref="B150:B154"/>
    <mergeCell ref="I140:I144"/>
    <mergeCell ref="B145:B149"/>
    <mergeCell ref="A145:A149"/>
    <mergeCell ref="A120:A124"/>
    <mergeCell ref="B120:B124"/>
    <mergeCell ref="C120:C124"/>
    <mergeCell ref="A125:A129"/>
    <mergeCell ref="B130:B134"/>
    <mergeCell ref="A130:A134"/>
    <mergeCell ref="C125:C129"/>
    <mergeCell ref="B140:B144"/>
    <mergeCell ref="D145:D149"/>
    <mergeCell ref="D125:D129"/>
    <mergeCell ref="E145:E149"/>
    <mergeCell ref="I205:I209"/>
    <mergeCell ref="C150:C154"/>
    <mergeCell ref="D150:D154"/>
    <mergeCell ref="C145:C149"/>
    <mergeCell ref="I155:I159"/>
    <mergeCell ref="E165:E169"/>
    <mergeCell ref="I160:I164"/>
    <mergeCell ref="D170:D174"/>
    <mergeCell ref="E180:E184"/>
    <mergeCell ref="D155:D159"/>
    <mergeCell ref="I190:I194"/>
    <mergeCell ref="C160:C164"/>
    <mergeCell ref="C170:C174"/>
    <mergeCell ref="I170:I174"/>
    <mergeCell ref="I180:I184"/>
    <mergeCell ref="D180:D184"/>
    <mergeCell ref="I165:I169"/>
    <mergeCell ref="C165:C169"/>
    <mergeCell ref="I175:I179"/>
    <mergeCell ref="E170:E174"/>
    <mergeCell ref="E190:E194"/>
    <mergeCell ref="E195:E199"/>
    <mergeCell ref="D165:D169"/>
    <mergeCell ref="D160:D164"/>
    <mergeCell ref="C155:C159"/>
    <mergeCell ref="I145:I149"/>
    <mergeCell ref="I135:I139"/>
    <mergeCell ref="I125:I129"/>
    <mergeCell ref="I110:I114"/>
    <mergeCell ref="E135:E139"/>
    <mergeCell ref="C130:C134"/>
    <mergeCell ref="C140:C144"/>
    <mergeCell ref="E140:E144"/>
    <mergeCell ref="I130:I134"/>
    <mergeCell ref="E125:E129"/>
    <mergeCell ref="D130:D134"/>
    <mergeCell ref="E130:E134"/>
    <mergeCell ref="I150:I154"/>
    <mergeCell ref="E150:E154"/>
    <mergeCell ref="D110:D114"/>
    <mergeCell ref="A115:A119"/>
    <mergeCell ref="B115:B119"/>
    <mergeCell ref="D120:D124"/>
    <mergeCell ref="E120:E124"/>
    <mergeCell ref="E115:E119"/>
    <mergeCell ref="D115:D119"/>
    <mergeCell ref="C115:C119"/>
    <mergeCell ref="I120:I124"/>
    <mergeCell ref="I115:I119"/>
    <mergeCell ref="B100:B104"/>
    <mergeCell ref="I90:I94"/>
    <mergeCell ref="C110:C114"/>
    <mergeCell ref="D105:D109"/>
    <mergeCell ref="E110:E114"/>
    <mergeCell ref="C105:C109"/>
    <mergeCell ref="E105:E109"/>
    <mergeCell ref="I100:I104"/>
    <mergeCell ref="B105:B109"/>
    <mergeCell ref="I105:I109"/>
    <mergeCell ref="I85:I89"/>
    <mergeCell ref="I80:I84"/>
    <mergeCell ref="D85:D89"/>
    <mergeCell ref="I95:I99"/>
    <mergeCell ref="C100:C104"/>
    <mergeCell ref="D90:D94"/>
    <mergeCell ref="E85:E89"/>
    <mergeCell ref="E80:E84"/>
    <mergeCell ref="E100:E104"/>
    <mergeCell ref="C90:C94"/>
    <mergeCell ref="E90:E94"/>
    <mergeCell ref="D95:D99"/>
    <mergeCell ref="C75:C79"/>
    <mergeCell ref="D65:D69"/>
    <mergeCell ref="I45:I49"/>
    <mergeCell ref="I50:I54"/>
    <mergeCell ref="E70:E74"/>
    <mergeCell ref="C60:C64"/>
    <mergeCell ref="C65:C69"/>
    <mergeCell ref="C70:C74"/>
    <mergeCell ref="I55:I59"/>
    <mergeCell ref="E60:E64"/>
    <mergeCell ref="E55:E59"/>
    <mergeCell ref="D55:D59"/>
    <mergeCell ref="D60:D64"/>
    <mergeCell ref="E75:E79"/>
    <mergeCell ref="E65:E69"/>
    <mergeCell ref="I65:I69"/>
    <mergeCell ref="I60:I64"/>
    <mergeCell ref="D75:D79"/>
    <mergeCell ref="I75:I79"/>
    <mergeCell ref="D70:D74"/>
    <mergeCell ref="I70:I74"/>
    <mergeCell ref="D40:D44"/>
    <mergeCell ref="D30:D34"/>
    <mergeCell ref="I35:I39"/>
    <mergeCell ref="I25:I29"/>
    <mergeCell ref="I40:I44"/>
    <mergeCell ref="E50:E54"/>
    <mergeCell ref="E45:E49"/>
    <mergeCell ref="E40:E44"/>
    <mergeCell ref="I30:I34"/>
    <mergeCell ref="E30:E34"/>
    <mergeCell ref="D35:D39"/>
    <mergeCell ref="D50:D54"/>
    <mergeCell ref="D45:D49"/>
    <mergeCell ref="I5:I9"/>
    <mergeCell ref="I20:I24"/>
    <mergeCell ref="I10:I14"/>
    <mergeCell ref="D15:D19"/>
    <mergeCell ref="I15:I19"/>
    <mergeCell ref="E25:E29"/>
    <mergeCell ref="E35:E39"/>
    <mergeCell ref="E15:E19"/>
    <mergeCell ref="E20:E24"/>
    <mergeCell ref="D25:D29"/>
    <mergeCell ref="A5:A9"/>
    <mergeCell ref="B5:B9"/>
    <mergeCell ref="A15:A19"/>
    <mergeCell ref="A20:A24"/>
    <mergeCell ref="A10:A14"/>
    <mergeCell ref="B15:B19"/>
    <mergeCell ref="E5:E9"/>
    <mergeCell ref="D20:D24"/>
    <mergeCell ref="D10:D14"/>
    <mergeCell ref="D5:D9"/>
    <mergeCell ref="E10:E14"/>
    <mergeCell ref="B35:B39"/>
    <mergeCell ref="A50:A54"/>
    <mergeCell ref="C10:C14"/>
    <mergeCell ref="C30:C34"/>
    <mergeCell ref="C15:C19"/>
    <mergeCell ref="C20:C24"/>
    <mergeCell ref="C55:C59"/>
    <mergeCell ref="C25:C29"/>
    <mergeCell ref="C40:C44"/>
    <mergeCell ref="B25:B29"/>
    <mergeCell ref="B40:B44"/>
    <mergeCell ref="B30:B34"/>
    <mergeCell ref="A85:A89"/>
    <mergeCell ref="A90:A94"/>
    <mergeCell ref="B70:B74"/>
    <mergeCell ref="A65:A69"/>
    <mergeCell ref="A55:A59"/>
    <mergeCell ref="A45:A49"/>
    <mergeCell ref="B45:B49"/>
    <mergeCell ref="B65:B69"/>
    <mergeCell ref="E155:E159"/>
    <mergeCell ref="A110:A114"/>
    <mergeCell ref="B110:B114"/>
    <mergeCell ref="A105:A109"/>
    <mergeCell ref="A95:A99"/>
    <mergeCell ref="A100:A104"/>
    <mergeCell ref="B125:B129"/>
    <mergeCell ref="E95:E99"/>
    <mergeCell ref="D100:D104"/>
    <mergeCell ref="B135:B139"/>
    <mergeCell ref="D80:D84"/>
    <mergeCell ref="C85:C89"/>
    <mergeCell ref="C95:C99"/>
    <mergeCell ref="B90:B94"/>
    <mergeCell ref="B95:B99"/>
    <mergeCell ref="B85:B89"/>
    <mergeCell ref="A1:I1"/>
    <mergeCell ref="A3:I3"/>
    <mergeCell ref="A4:B4"/>
    <mergeCell ref="F4:G4"/>
    <mergeCell ref="A80:A84"/>
    <mergeCell ref="A75:A79"/>
    <mergeCell ref="C80:C84"/>
    <mergeCell ref="A70:A74"/>
    <mergeCell ref="A60:A64"/>
    <mergeCell ref="B10:B14"/>
    <mergeCell ref="B75:B79"/>
    <mergeCell ref="B80:B84"/>
    <mergeCell ref="B60:B64"/>
    <mergeCell ref="A25:A29"/>
    <mergeCell ref="A30:A34"/>
    <mergeCell ref="C50:C54"/>
    <mergeCell ref="C45:C49"/>
    <mergeCell ref="C35:C39"/>
    <mergeCell ref="C5:C9"/>
    <mergeCell ref="B20:B24"/>
    <mergeCell ref="A40:A44"/>
    <mergeCell ref="B55:B59"/>
    <mergeCell ref="B50:B54"/>
    <mergeCell ref="A35:A39"/>
    <mergeCell ref="I200:I204"/>
    <mergeCell ref="E200:E204"/>
    <mergeCell ref="C190:C194"/>
    <mergeCell ref="C185:C189"/>
    <mergeCell ref="C195:C199"/>
    <mergeCell ref="E185:E189"/>
    <mergeCell ref="D195:D199"/>
    <mergeCell ref="I195:I199"/>
    <mergeCell ref="I185:I189"/>
    <mergeCell ref="D190:D194"/>
    <mergeCell ref="D185:D189"/>
    <mergeCell ref="B170:B174"/>
    <mergeCell ref="C175:C179"/>
    <mergeCell ref="C180:C184"/>
    <mergeCell ref="B195:B199"/>
    <mergeCell ref="D210:D214"/>
    <mergeCell ref="C205:C209"/>
    <mergeCell ref="C210:C214"/>
    <mergeCell ref="C200:C204"/>
    <mergeCell ref="D205:D209"/>
    <mergeCell ref="D200:D204"/>
    <mergeCell ref="A220:A224"/>
    <mergeCell ref="A215:A219"/>
    <mergeCell ref="B220:B224"/>
    <mergeCell ref="B215:B219"/>
    <mergeCell ref="C225:C229"/>
    <mergeCell ref="A225:A229"/>
    <mergeCell ref="A190:A194"/>
    <mergeCell ref="A195:A199"/>
    <mergeCell ref="A210:A214"/>
    <mergeCell ref="B210:B214"/>
    <mergeCell ref="B205:B209"/>
    <mergeCell ref="A200:A204"/>
    <mergeCell ref="B200:B204"/>
    <mergeCell ref="A205:A209"/>
    <mergeCell ref="B190:B194"/>
    <mergeCell ref="I210:I214"/>
    <mergeCell ref="I230:I234"/>
    <mergeCell ref="E210:E214"/>
    <mergeCell ref="I215:I219"/>
    <mergeCell ref="I225:I229"/>
    <mergeCell ref="E215:E219"/>
    <mergeCell ref="E225:E229"/>
    <mergeCell ref="E220:E224"/>
    <mergeCell ref="I220:I224"/>
    <mergeCell ref="E230:E234"/>
    <mergeCell ref="I245:I249"/>
    <mergeCell ref="I235:I239"/>
    <mergeCell ref="I250:I254"/>
    <mergeCell ref="E245:E249"/>
    <mergeCell ref="E250:E254"/>
    <mergeCell ref="I240:I244"/>
    <mergeCell ref="E240:E244"/>
    <mergeCell ref="E235:E239"/>
    <mergeCell ref="D250:D254"/>
    <mergeCell ref="B240:B244"/>
    <mergeCell ref="D240:D244"/>
    <mergeCell ref="A250:A254"/>
    <mergeCell ref="D245:D249"/>
    <mergeCell ref="D215:D219"/>
    <mergeCell ref="D235:D239"/>
    <mergeCell ref="D230:D234"/>
    <mergeCell ref="B230:B234"/>
    <mergeCell ref="C230:C234"/>
    <mergeCell ref="A235:A239"/>
    <mergeCell ref="B250:B254"/>
    <mergeCell ref="C250:C254"/>
    <mergeCell ref="C245:C249"/>
    <mergeCell ref="A245:A249"/>
    <mergeCell ref="B245:B249"/>
    <mergeCell ref="C240:C244"/>
    <mergeCell ref="A240:A244"/>
    <mergeCell ref="B235:B239"/>
    <mergeCell ref="C235:C239"/>
    <mergeCell ref="D225:D229"/>
    <mergeCell ref="C220:C224"/>
    <mergeCell ref="D220:D224"/>
    <mergeCell ref="C215:C219"/>
    <mergeCell ref="B225:B229"/>
  </mergeCells>
  <phoneticPr fontId="2" type="noConversion"/>
  <conditionalFormatting sqref="A20:A104 I5 I10 I15 I20:I104 B5:H104 A105:I254">
    <cfRule type="cellIs" dxfId="27" priority="6" stopIfTrue="1" operator="lessThan">
      <formula>1</formula>
    </cfRule>
  </conditionalFormatting>
  <conditionalFormatting sqref="B5:E99">
    <cfRule type="cellIs" dxfId="26" priority="1" stopIfTrue="1" operator="lessThan">
      <formula>1</formula>
    </cfRule>
  </conditionalFormatting>
  <pageMargins left="0.2" right="0.2" top="0.54" bottom="0.39" header="0.17" footer="0.17"/>
  <pageSetup scale="54" orientation="landscape" r:id="rId1"/>
  <headerFooter>
    <oddHeader>&amp;L&amp;G&amp;RPrinted On &amp;D</oddHeader>
    <oddFooter>&amp;LCONFIDENTIAL&amp;R&amp;A –– &amp;F</oddFooter>
  </headerFooter>
  <rowBreaks count="1" manualBreakCount="1">
    <brk id="54" max="16383" man="1"/>
  </rowBreaks>
  <legacyDrawingHF r:id="rId2"/>
</worksheet>
</file>

<file path=xl/worksheets/sheet7.xml><?xml version="1.0" encoding="utf-8"?>
<worksheet xmlns="http://schemas.openxmlformats.org/spreadsheetml/2006/main" xmlns:r="http://schemas.openxmlformats.org/officeDocument/2006/relationships">
  <dimension ref="A1:I255"/>
  <sheetViews>
    <sheetView zoomScale="75" zoomScaleNormal="50" zoomScalePageLayoutView="50" workbookViewId="0">
      <pane ySplit="4" topLeftCell="A71" activePane="bottomLeft" state="frozen"/>
      <selection pane="bottomLeft" activeCell="G51" sqref="G51"/>
    </sheetView>
  </sheetViews>
  <sheetFormatPr defaultColWidth="10.625" defaultRowHeight="36.950000000000003" customHeight="1"/>
  <cols>
    <col min="1" max="1" width="9.625" style="16" customWidth="1"/>
    <col min="2" max="2" width="35.625" style="16" customWidth="1"/>
    <col min="3" max="3" width="12.375" style="16" customWidth="1"/>
    <col min="4" max="4" width="34.875" style="16" customWidth="1"/>
    <col min="5" max="5" width="13.125" style="16" customWidth="1"/>
    <col min="6" max="6" width="2.625" style="16" customWidth="1"/>
    <col min="7" max="7" width="40.375" style="16" customWidth="1"/>
    <col min="8" max="8" width="10.625" style="16"/>
    <col min="9" max="9" width="44.75" style="16" customWidth="1"/>
    <col min="10" max="16384" width="10.625" style="16"/>
  </cols>
  <sheetData>
    <row r="1" spans="1:9" s="45" customFormat="1" ht="33" customHeight="1">
      <c r="A1" s="82" t="str">
        <f>Information!A2</f>
        <v>Southeast  TANKLESS BUSINESS PLAN</v>
      </c>
      <c r="B1" s="82"/>
      <c r="C1" s="82"/>
      <c r="D1" s="82"/>
      <c r="E1" s="82"/>
      <c r="F1" s="82"/>
      <c r="G1" s="82"/>
      <c r="H1" s="82"/>
      <c r="I1" s="82"/>
    </row>
    <row r="2" spans="1:9" s="45" customFormat="1" ht="33" customHeight="1">
      <c r="A2" s="44"/>
      <c r="B2" s="44"/>
      <c r="C2" s="44"/>
      <c r="D2" s="44"/>
      <c r="E2" s="44"/>
      <c r="F2" s="44"/>
      <c r="G2" s="44"/>
      <c r="H2" s="44"/>
      <c r="I2" s="44"/>
    </row>
    <row r="3" spans="1:9" s="45" customFormat="1" ht="27" customHeight="1" thickBot="1">
      <c r="A3" s="121" t="str">
        <f>"O T H E R   T A R G E T S  -  "&amp;Information!B8</f>
        <v>O T H E R   T A R G E T S  -  (G06) Spirit Group</v>
      </c>
      <c r="B3" s="122"/>
      <c r="C3" s="122"/>
      <c r="D3" s="122"/>
      <c r="E3" s="122"/>
      <c r="F3" s="122"/>
      <c r="G3" s="122"/>
      <c r="H3" s="122"/>
      <c r="I3" s="122"/>
    </row>
    <row r="4" spans="1:9" s="18" customFormat="1" ht="63" customHeight="1" thickBot="1">
      <c r="A4" s="125" t="s">
        <v>488</v>
      </c>
      <c r="B4" s="126"/>
      <c r="C4" s="22" t="s">
        <v>493</v>
      </c>
      <c r="D4" s="23" t="s">
        <v>448</v>
      </c>
      <c r="E4" s="22" t="s">
        <v>494</v>
      </c>
      <c r="F4" s="125" t="s">
        <v>449</v>
      </c>
      <c r="G4" s="126"/>
      <c r="H4" s="21" t="s">
        <v>450</v>
      </c>
      <c r="I4" s="23" t="s">
        <v>451</v>
      </c>
    </row>
    <row r="5" spans="1:9" s="20" customFormat="1" ht="15" customHeight="1" thickBot="1">
      <c r="A5" s="118">
        <v>1</v>
      </c>
      <c r="B5" s="123" t="s">
        <v>588</v>
      </c>
      <c r="C5" s="127">
        <v>15</v>
      </c>
      <c r="D5" s="127" t="s">
        <v>568</v>
      </c>
      <c r="E5" s="116">
        <v>15</v>
      </c>
      <c r="F5" s="67">
        <v>1</v>
      </c>
      <c r="G5" s="25"/>
      <c r="H5" s="28"/>
      <c r="I5" s="107"/>
    </row>
    <row r="6" spans="1:9" s="20" customFormat="1" ht="15.75" thickBot="1">
      <c r="A6" s="119"/>
      <c r="B6" s="123"/>
      <c r="C6" s="127"/>
      <c r="D6" s="127"/>
      <c r="E6" s="116"/>
      <c r="F6" s="68">
        <v>2</v>
      </c>
      <c r="G6" s="26"/>
      <c r="H6" s="29"/>
      <c r="I6" s="141"/>
    </row>
    <row r="7" spans="1:9" s="20" customFormat="1" ht="15.75" thickBot="1">
      <c r="A7" s="119"/>
      <c r="B7" s="123"/>
      <c r="C7" s="127"/>
      <c r="D7" s="127"/>
      <c r="E7" s="116"/>
      <c r="F7" s="68">
        <v>3</v>
      </c>
      <c r="G7" s="26"/>
      <c r="H7" s="29"/>
      <c r="I7" s="141"/>
    </row>
    <row r="8" spans="1:9" s="20" customFormat="1" ht="15.75" thickBot="1">
      <c r="A8" s="119"/>
      <c r="B8" s="123"/>
      <c r="C8" s="127"/>
      <c r="D8" s="127"/>
      <c r="E8" s="116"/>
      <c r="F8" s="68">
        <v>4</v>
      </c>
      <c r="G8" s="26"/>
      <c r="H8" s="29"/>
      <c r="I8" s="141"/>
    </row>
    <row r="9" spans="1:9" s="20" customFormat="1" ht="15.75" thickBot="1">
      <c r="A9" s="120"/>
      <c r="B9" s="124"/>
      <c r="C9" s="128"/>
      <c r="D9" s="128"/>
      <c r="E9" s="117"/>
      <c r="F9" s="68">
        <v>5</v>
      </c>
      <c r="G9" s="27"/>
      <c r="H9" s="30"/>
      <c r="I9" s="142"/>
    </row>
    <row r="10" spans="1:9" s="20" customFormat="1" ht="15" customHeight="1" thickBot="1">
      <c r="A10" s="118">
        <v>2</v>
      </c>
      <c r="B10" s="123" t="s">
        <v>589</v>
      </c>
      <c r="C10" s="127">
        <v>25</v>
      </c>
      <c r="D10" s="127" t="s">
        <v>517</v>
      </c>
      <c r="E10" s="116">
        <v>0</v>
      </c>
      <c r="F10" s="67">
        <v>1</v>
      </c>
      <c r="G10" s="25" t="s">
        <v>716</v>
      </c>
      <c r="H10" s="28"/>
      <c r="I10" s="107" t="s">
        <v>717</v>
      </c>
    </row>
    <row r="11" spans="1:9" s="20" customFormat="1" ht="15.75" thickBot="1">
      <c r="A11" s="119"/>
      <c r="B11" s="123"/>
      <c r="C11" s="127"/>
      <c r="D11" s="127"/>
      <c r="E11" s="116"/>
      <c r="F11" s="68">
        <v>2</v>
      </c>
      <c r="G11" s="26"/>
      <c r="H11" s="29"/>
      <c r="I11" s="141"/>
    </row>
    <row r="12" spans="1:9" s="20" customFormat="1" ht="15.75" thickBot="1">
      <c r="A12" s="119"/>
      <c r="B12" s="123"/>
      <c r="C12" s="127"/>
      <c r="D12" s="127"/>
      <c r="E12" s="116"/>
      <c r="F12" s="68">
        <v>3</v>
      </c>
      <c r="G12" s="26"/>
      <c r="H12" s="29"/>
      <c r="I12" s="141"/>
    </row>
    <row r="13" spans="1:9" s="20" customFormat="1" ht="15.75" thickBot="1">
      <c r="A13" s="119"/>
      <c r="B13" s="123"/>
      <c r="C13" s="127"/>
      <c r="D13" s="127"/>
      <c r="E13" s="116"/>
      <c r="F13" s="68">
        <v>4</v>
      </c>
      <c r="G13" s="26"/>
      <c r="H13" s="29"/>
      <c r="I13" s="141"/>
    </row>
    <row r="14" spans="1:9" s="20" customFormat="1" ht="15.75" thickBot="1">
      <c r="A14" s="120"/>
      <c r="B14" s="124"/>
      <c r="C14" s="128"/>
      <c r="D14" s="128"/>
      <c r="E14" s="117"/>
      <c r="F14" s="68">
        <v>5</v>
      </c>
      <c r="G14" s="27"/>
      <c r="H14" s="30"/>
      <c r="I14" s="142"/>
    </row>
    <row r="15" spans="1:9" s="20" customFormat="1" ht="15" customHeight="1" thickBot="1">
      <c r="A15" s="118">
        <v>3</v>
      </c>
      <c r="B15" s="123" t="s">
        <v>590</v>
      </c>
      <c r="C15" s="127">
        <v>50</v>
      </c>
      <c r="D15" s="127" t="s">
        <v>540</v>
      </c>
      <c r="E15" s="116">
        <v>25</v>
      </c>
      <c r="F15" s="67">
        <v>1</v>
      </c>
      <c r="G15" s="25"/>
      <c r="H15" s="28"/>
      <c r="I15" s="107" t="s">
        <v>715</v>
      </c>
    </row>
    <row r="16" spans="1:9" s="20" customFormat="1" ht="15.75" thickBot="1">
      <c r="A16" s="119"/>
      <c r="B16" s="123"/>
      <c r="C16" s="127"/>
      <c r="D16" s="127"/>
      <c r="E16" s="116"/>
      <c r="F16" s="68">
        <v>2</v>
      </c>
      <c r="G16" s="26"/>
      <c r="H16" s="29"/>
      <c r="I16" s="141"/>
    </row>
    <row r="17" spans="1:9" s="20" customFormat="1" ht="15.75" thickBot="1">
      <c r="A17" s="119"/>
      <c r="B17" s="123"/>
      <c r="C17" s="127"/>
      <c r="D17" s="127"/>
      <c r="E17" s="116"/>
      <c r="F17" s="68">
        <v>3</v>
      </c>
      <c r="G17" s="26"/>
      <c r="H17" s="29"/>
      <c r="I17" s="141"/>
    </row>
    <row r="18" spans="1:9" s="20" customFormat="1" ht="15.75" thickBot="1">
      <c r="A18" s="119"/>
      <c r="B18" s="123"/>
      <c r="C18" s="127"/>
      <c r="D18" s="127"/>
      <c r="E18" s="116"/>
      <c r="F18" s="68">
        <v>4</v>
      </c>
      <c r="G18" s="26"/>
      <c r="H18" s="29"/>
      <c r="I18" s="141"/>
    </row>
    <row r="19" spans="1:9" s="20" customFormat="1" ht="15.75" thickBot="1">
      <c r="A19" s="120"/>
      <c r="B19" s="124"/>
      <c r="C19" s="128"/>
      <c r="D19" s="128"/>
      <c r="E19" s="117"/>
      <c r="F19" s="68">
        <v>5</v>
      </c>
      <c r="G19" s="27"/>
      <c r="H19" s="30"/>
      <c r="I19" s="142"/>
    </row>
    <row r="20" spans="1:9" s="20" customFormat="1" ht="15" customHeight="1" thickBot="1">
      <c r="A20" s="118">
        <v>4</v>
      </c>
      <c r="B20" s="123" t="s">
        <v>591</v>
      </c>
      <c r="C20" s="127">
        <v>25</v>
      </c>
      <c r="D20" s="127" t="s">
        <v>592</v>
      </c>
      <c r="E20" s="116">
        <v>100</v>
      </c>
      <c r="F20" s="67">
        <v>1</v>
      </c>
      <c r="G20" s="25"/>
      <c r="H20" s="28"/>
      <c r="I20" s="107"/>
    </row>
    <row r="21" spans="1:9" s="20" customFormat="1" ht="15.75" thickBot="1">
      <c r="A21" s="119"/>
      <c r="B21" s="123"/>
      <c r="C21" s="127"/>
      <c r="D21" s="127"/>
      <c r="E21" s="116"/>
      <c r="F21" s="68">
        <v>2</v>
      </c>
      <c r="G21" s="26"/>
      <c r="H21" s="29"/>
      <c r="I21" s="141"/>
    </row>
    <row r="22" spans="1:9" s="20" customFormat="1" ht="15.75" thickBot="1">
      <c r="A22" s="119"/>
      <c r="B22" s="123"/>
      <c r="C22" s="127"/>
      <c r="D22" s="127"/>
      <c r="E22" s="116"/>
      <c r="F22" s="68">
        <v>3</v>
      </c>
      <c r="G22" s="26"/>
      <c r="H22" s="29"/>
      <c r="I22" s="141"/>
    </row>
    <row r="23" spans="1:9" s="20" customFormat="1" ht="15.75" thickBot="1">
      <c r="A23" s="119"/>
      <c r="B23" s="123"/>
      <c r="C23" s="127"/>
      <c r="D23" s="127"/>
      <c r="E23" s="116"/>
      <c r="F23" s="68">
        <v>4</v>
      </c>
      <c r="G23" s="26"/>
      <c r="H23" s="29"/>
      <c r="I23" s="141"/>
    </row>
    <row r="24" spans="1:9" s="20" customFormat="1" ht="15.75" thickBot="1">
      <c r="A24" s="120"/>
      <c r="B24" s="124"/>
      <c r="C24" s="128"/>
      <c r="D24" s="128"/>
      <c r="E24" s="117"/>
      <c r="F24" s="68">
        <v>5</v>
      </c>
      <c r="G24" s="27"/>
      <c r="H24" s="30"/>
      <c r="I24" s="142"/>
    </row>
    <row r="25" spans="1:9" s="20" customFormat="1" ht="15" customHeight="1" thickBot="1">
      <c r="A25" s="118">
        <v>5</v>
      </c>
      <c r="B25" s="123" t="s">
        <v>713</v>
      </c>
      <c r="C25" s="127">
        <v>0</v>
      </c>
      <c r="D25" s="127" t="s">
        <v>517</v>
      </c>
      <c r="E25" s="116">
        <v>0</v>
      </c>
      <c r="F25" s="67">
        <v>1</v>
      </c>
      <c r="G25" s="25"/>
      <c r="H25" s="28"/>
      <c r="I25" s="107" t="s">
        <v>714</v>
      </c>
    </row>
    <row r="26" spans="1:9" s="20" customFormat="1" ht="15.75" thickBot="1">
      <c r="A26" s="119"/>
      <c r="B26" s="123"/>
      <c r="C26" s="127"/>
      <c r="D26" s="127"/>
      <c r="E26" s="116"/>
      <c r="F26" s="68">
        <v>2</v>
      </c>
      <c r="G26" s="26"/>
      <c r="H26" s="29"/>
      <c r="I26" s="141"/>
    </row>
    <row r="27" spans="1:9" s="20" customFormat="1" ht="15.75" thickBot="1">
      <c r="A27" s="119"/>
      <c r="B27" s="123"/>
      <c r="C27" s="127"/>
      <c r="D27" s="127"/>
      <c r="E27" s="116"/>
      <c r="F27" s="68">
        <v>3</v>
      </c>
      <c r="G27" s="26"/>
      <c r="H27" s="29"/>
      <c r="I27" s="141"/>
    </row>
    <row r="28" spans="1:9" s="20" customFormat="1" ht="15.75" thickBot="1">
      <c r="A28" s="119"/>
      <c r="B28" s="123"/>
      <c r="C28" s="127"/>
      <c r="D28" s="127"/>
      <c r="E28" s="116"/>
      <c r="F28" s="68">
        <v>4</v>
      </c>
      <c r="G28" s="26"/>
      <c r="H28" s="29"/>
      <c r="I28" s="141"/>
    </row>
    <row r="29" spans="1:9" s="20" customFormat="1" ht="15.75" thickBot="1">
      <c r="A29" s="120"/>
      <c r="B29" s="124"/>
      <c r="C29" s="128"/>
      <c r="D29" s="128"/>
      <c r="E29" s="117"/>
      <c r="F29" s="68">
        <v>5</v>
      </c>
      <c r="G29" s="27"/>
      <c r="H29" s="30"/>
      <c r="I29" s="142"/>
    </row>
    <row r="30" spans="1:9" s="20" customFormat="1" ht="15" customHeight="1" thickBot="1">
      <c r="A30" s="118">
        <v>6</v>
      </c>
      <c r="B30" s="123" t="s">
        <v>593</v>
      </c>
      <c r="C30" s="127">
        <v>25</v>
      </c>
      <c r="D30" s="127" t="s">
        <v>594</v>
      </c>
      <c r="E30" s="116">
        <v>50</v>
      </c>
      <c r="F30" s="67">
        <v>1</v>
      </c>
      <c r="G30" s="25"/>
      <c r="H30" s="28"/>
      <c r="I30" s="107"/>
    </row>
    <row r="31" spans="1:9" s="20" customFormat="1" ht="15.75" thickBot="1">
      <c r="A31" s="119"/>
      <c r="B31" s="123"/>
      <c r="C31" s="127"/>
      <c r="D31" s="127"/>
      <c r="E31" s="116"/>
      <c r="F31" s="68">
        <v>2</v>
      </c>
      <c r="G31" s="26"/>
      <c r="H31" s="29"/>
      <c r="I31" s="141"/>
    </row>
    <row r="32" spans="1:9" s="20" customFormat="1" ht="15.75" thickBot="1">
      <c r="A32" s="119"/>
      <c r="B32" s="123"/>
      <c r="C32" s="127"/>
      <c r="D32" s="127"/>
      <c r="E32" s="116"/>
      <c r="F32" s="68">
        <v>3</v>
      </c>
      <c r="G32" s="26"/>
      <c r="H32" s="29"/>
      <c r="I32" s="141"/>
    </row>
    <row r="33" spans="1:9" s="20" customFormat="1" ht="15.75" thickBot="1">
      <c r="A33" s="119"/>
      <c r="B33" s="123"/>
      <c r="C33" s="127"/>
      <c r="D33" s="127"/>
      <c r="E33" s="116"/>
      <c r="F33" s="68">
        <v>4</v>
      </c>
      <c r="G33" s="26"/>
      <c r="H33" s="29"/>
      <c r="I33" s="141"/>
    </row>
    <row r="34" spans="1:9" s="20" customFormat="1" ht="15.75" thickBot="1">
      <c r="A34" s="120"/>
      <c r="B34" s="124"/>
      <c r="C34" s="128"/>
      <c r="D34" s="128"/>
      <c r="E34" s="117"/>
      <c r="F34" s="68">
        <v>5</v>
      </c>
      <c r="G34" s="27"/>
      <c r="H34" s="30"/>
      <c r="I34" s="142"/>
    </row>
    <row r="35" spans="1:9" s="20" customFormat="1" ht="15" customHeight="1" thickBot="1">
      <c r="A35" s="118">
        <v>7</v>
      </c>
      <c r="B35" s="123" t="s">
        <v>740</v>
      </c>
      <c r="C35" s="127">
        <v>150</v>
      </c>
      <c r="D35" s="127" t="s">
        <v>662</v>
      </c>
      <c r="E35" s="116">
        <v>75</v>
      </c>
      <c r="F35" s="67">
        <v>1</v>
      </c>
      <c r="G35" s="25" t="s">
        <v>741</v>
      </c>
      <c r="H35" s="28"/>
      <c r="I35" s="107" t="s">
        <v>742</v>
      </c>
    </row>
    <row r="36" spans="1:9" s="20" customFormat="1" ht="15.75" thickBot="1">
      <c r="A36" s="119"/>
      <c r="B36" s="123"/>
      <c r="C36" s="127"/>
      <c r="D36" s="127"/>
      <c r="E36" s="116"/>
      <c r="F36" s="68">
        <v>2</v>
      </c>
      <c r="G36" s="26"/>
      <c r="H36" s="29"/>
      <c r="I36" s="141"/>
    </row>
    <row r="37" spans="1:9" s="20" customFormat="1" ht="15.75" thickBot="1">
      <c r="A37" s="119"/>
      <c r="B37" s="123"/>
      <c r="C37" s="127"/>
      <c r="D37" s="127"/>
      <c r="E37" s="116"/>
      <c r="F37" s="68">
        <v>3</v>
      </c>
      <c r="G37" s="26"/>
      <c r="H37" s="29"/>
      <c r="I37" s="141"/>
    </row>
    <row r="38" spans="1:9" s="20" customFormat="1" ht="15.75" thickBot="1">
      <c r="A38" s="119"/>
      <c r="B38" s="123"/>
      <c r="C38" s="127"/>
      <c r="D38" s="127"/>
      <c r="E38" s="116"/>
      <c r="F38" s="68">
        <v>4</v>
      </c>
      <c r="G38" s="26"/>
      <c r="H38" s="29"/>
      <c r="I38" s="141"/>
    </row>
    <row r="39" spans="1:9" s="20" customFormat="1" ht="15.75" thickBot="1">
      <c r="A39" s="120"/>
      <c r="B39" s="124"/>
      <c r="C39" s="128"/>
      <c r="D39" s="128"/>
      <c r="E39" s="117"/>
      <c r="F39" s="68">
        <v>5</v>
      </c>
      <c r="G39" s="27"/>
      <c r="H39" s="30"/>
      <c r="I39" s="142"/>
    </row>
    <row r="40" spans="1:9" s="20" customFormat="1" ht="15" customHeight="1" thickBot="1">
      <c r="A40" s="118">
        <v>8</v>
      </c>
      <c r="B40" s="123" t="s">
        <v>595</v>
      </c>
      <c r="C40" s="127">
        <v>100</v>
      </c>
      <c r="D40" s="127" t="s">
        <v>662</v>
      </c>
      <c r="E40" s="116">
        <v>40</v>
      </c>
      <c r="F40" s="67">
        <v>1</v>
      </c>
      <c r="G40" s="25" t="s">
        <v>743</v>
      </c>
      <c r="H40" s="28"/>
      <c r="I40" s="107" t="s">
        <v>745</v>
      </c>
    </row>
    <row r="41" spans="1:9" s="20" customFormat="1" ht="15.75" thickBot="1">
      <c r="A41" s="119"/>
      <c r="B41" s="123"/>
      <c r="C41" s="127"/>
      <c r="D41" s="127"/>
      <c r="E41" s="116"/>
      <c r="F41" s="68">
        <v>2</v>
      </c>
      <c r="G41" s="26" t="s">
        <v>744</v>
      </c>
      <c r="H41" s="29"/>
      <c r="I41" s="141"/>
    </row>
    <row r="42" spans="1:9" s="20" customFormat="1" ht="15.75" thickBot="1">
      <c r="A42" s="119"/>
      <c r="B42" s="123"/>
      <c r="C42" s="127"/>
      <c r="D42" s="127"/>
      <c r="E42" s="116"/>
      <c r="F42" s="68">
        <v>3</v>
      </c>
      <c r="G42" s="26"/>
      <c r="H42" s="29"/>
      <c r="I42" s="141"/>
    </row>
    <row r="43" spans="1:9" s="20" customFormat="1" ht="15.75" thickBot="1">
      <c r="A43" s="119"/>
      <c r="B43" s="123"/>
      <c r="C43" s="127"/>
      <c r="D43" s="127"/>
      <c r="E43" s="116"/>
      <c r="F43" s="68">
        <v>4</v>
      </c>
      <c r="G43" s="26"/>
      <c r="H43" s="29"/>
      <c r="I43" s="141"/>
    </row>
    <row r="44" spans="1:9" s="20" customFormat="1" ht="15.75" thickBot="1">
      <c r="A44" s="120"/>
      <c r="B44" s="124"/>
      <c r="C44" s="128"/>
      <c r="D44" s="128"/>
      <c r="E44" s="117"/>
      <c r="F44" s="68">
        <v>5</v>
      </c>
      <c r="G44" s="27"/>
      <c r="H44" s="30"/>
      <c r="I44" s="142"/>
    </row>
    <row r="45" spans="1:9" s="20" customFormat="1" ht="15" customHeight="1" thickBot="1">
      <c r="A45" s="118">
        <v>9</v>
      </c>
      <c r="B45" s="123" t="s">
        <v>596</v>
      </c>
      <c r="C45" s="127">
        <v>150</v>
      </c>
      <c r="D45" s="127" t="s">
        <v>540</v>
      </c>
      <c r="E45" s="116">
        <v>10</v>
      </c>
      <c r="F45" s="67">
        <v>1</v>
      </c>
      <c r="G45" s="25"/>
      <c r="H45" s="28"/>
      <c r="I45" s="107" t="s">
        <v>678</v>
      </c>
    </row>
    <row r="46" spans="1:9" s="20" customFormat="1" ht="15.75" thickBot="1">
      <c r="A46" s="119"/>
      <c r="B46" s="123"/>
      <c r="C46" s="127"/>
      <c r="D46" s="127"/>
      <c r="E46" s="116"/>
      <c r="F46" s="68">
        <v>2</v>
      </c>
      <c r="G46" s="26"/>
      <c r="H46" s="29"/>
      <c r="I46" s="141"/>
    </row>
    <row r="47" spans="1:9" s="20" customFormat="1" ht="15.75" thickBot="1">
      <c r="A47" s="119"/>
      <c r="B47" s="123"/>
      <c r="C47" s="127"/>
      <c r="D47" s="127"/>
      <c r="E47" s="116"/>
      <c r="F47" s="68">
        <v>3</v>
      </c>
      <c r="G47" s="26"/>
      <c r="H47" s="29"/>
      <c r="I47" s="141"/>
    </row>
    <row r="48" spans="1:9" s="20" customFormat="1" ht="15.75" thickBot="1">
      <c r="A48" s="119"/>
      <c r="B48" s="123"/>
      <c r="C48" s="127"/>
      <c r="D48" s="127"/>
      <c r="E48" s="116"/>
      <c r="F48" s="68">
        <v>4</v>
      </c>
      <c r="G48" s="26"/>
      <c r="H48" s="29"/>
      <c r="I48" s="141"/>
    </row>
    <row r="49" spans="1:9" s="20" customFormat="1" ht="15.75" thickBot="1">
      <c r="A49" s="120"/>
      <c r="B49" s="124"/>
      <c r="C49" s="128"/>
      <c r="D49" s="128"/>
      <c r="E49" s="117"/>
      <c r="F49" s="68">
        <v>5</v>
      </c>
      <c r="G49" s="27"/>
      <c r="H49" s="30"/>
      <c r="I49" s="142"/>
    </row>
    <row r="50" spans="1:9" s="20" customFormat="1" ht="15" customHeight="1" thickBot="1">
      <c r="A50" s="118">
        <v>10</v>
      </c>
      <c r="B50" s="123" t="s">
        <v>597</v>
      </c>
      <c r="C50" s="127">
        <v>15</v>
      </c>
      <c r="D50" s="127" t="s">
        <v>517</v>
      </c>
      <c r="E50" s="116">
        <v>10</v>
      </c>
      <c r="F50" s="67">
        <v>1</v>
      </c>
      <c r="G50" s="25" t="s">
        <v>633</v>
      </c>
      <c r="H50" s="28"/>
      <c r="I50" s="107"/>
    </row>
    <row r="51" spans="1:9" s="20" customFormat="1" ht="15.75" thickBot="1">
      <c r="A51" s="119"/>
      <c r="B51" s="123"/>
      <c r="C51" s="127"/>
      <c r="D51" s="127"/>
      <c r="E51" s="116"/>
      <c r="F51" s="68">
        <v>2</v>
      </c>
      <c r="G51" s="26"/>
      <c r="H51" s="29"/>
      <c r="I51" s="141"/>
    </row>
    <row r="52" spans="1:9" s="20" customFormat="1" ht="15.75" thickBot="1">
      <c r="A52" s="119"/>
      <c r="B52" s="123"/>
      <c r="C52" s="127"/>
      <c r="D52" s="127"/>
      <c r="E52" s="116"/>
      <c r="F52" s="68">
        <v>3</v>
      </c>
      <c r="G52" s="26"/>
      <c r="H52" s="29"/>
      <c r="I52" s="141"/>
    </row>
    <row r="53" spans="1:9" s="20" customFormat="1" ht="15.75" thickBot="1">
      <c r="A53" s="119"/>
      <c r="B53" s="123"/>
      <c r="C53" s="127"/>
      <c r="D53" s="127"/>
      <c r="E53" s="116"/>
      <c r="F53" s="68">
        <v>4</v>
      </c>
      <c r="G53" s="26"/>
      <c r="H53" s="29"/>
      <c r="I53" s="141"/>
    </row>
    <row r="54" spans="1:9" s="20" customFormat="1" ht="15.75" thickBot="1">
      <c r="A54" s="120"/>
      <c r="B54" s="124"/>
      <c r="C54" s="128"/>
      <c r="D54" s="128"/>
      <c r="E54" s="117"/>
      <c r="F54" s="68">
        <v>5</v>
      </c>
      <c r="G54" s="27"/>
      <c r="H54" s="30"/>
      <c r="I54" s="142"/>
    </row>
    <row r="55" spans="1:9" s="20" customFormat="1" ht="15" customHeight="1" thickBot="1">
      <c r="A55" s="118">
        <v>11</v>
      </c>
      <c r="B55" s="123" t="s">
        <v>598</v>
      </c>
      <c r="C55" s="127">
        <v>0</v>
      </c>
      <c r="D55" s="127" t="s">
        <v>594</v>
      </c>
      <c r="E55" s="116">
        <v>300</v>
      </c>
      <c r="F55" s="67">
        <v>1</v>
      </c>
      <c r="G55" s="25"/>
      <c r="H55" s="28"/>
      <c r="I55" s="107" t="s">
        <v>708</v>
      </c>
    </row>
    <row r="56" spans="1:9" s="20" customFormat="1" ht="15.75" thickBot="1">
      <c r="A56" s="119"/>
      <c r="B56" s="123"/>
      <c r="C56" s="127"/>
      <c r="D56" s="127"/>
      <c r="E56" s="116"/>
      <c r="F56" s="68">
        <v>2</v>
      </c>
      <c r="G56" s="26"/>
      <c r="H56" s="29"/>
      <c r="I56" s="141"/>
    </row>
    <row r="57" spans="1:9" s="20" customFormat="1" ht="15.75" thickBot="1">
      <c r="A57" s="119"/>
      <c r="B57" s="123"/>
      <c r="C57" s="127"/>
      <c r="D57" s="127"/>
      <c r="E57" s="116"/>
      <c r="F57" s="68">
        <v>3</v>
      </c>
      <c r="G57" s="26"/>
      <c r="H57" s="29"/>
      <c r="I57" s="141"/>
    </row>
    <row r="58" spans="1:9" s="20" customFormat="1" ht="15.75" thickBot="1">
      <c r="A58" s="119"/>
      <c r="B58" s="123"/>
      <c r="C58" s="127"/>
      <c r="D58" s="127"/>
      <c r="E58" s="116"/>
      <c r="F58" s="68">
        <v>4</v>
      </c>
      <c r="G58" s="26"/>
      <c r="H58" s="29"/>
      <c r="I58" s="141"/>
    </row>
    <row r="59" spans="1:9" s="20" customFormat="1" ht="15.75" thickBot="1">
      <c r="A59" s="120"/>
      <c r="B59" s="124"/>
      <c r="C59" s="128"/>
      <c r="D59" s="128"/>
      <c r="E59" s="117"/>
      <c r="F59" s="68">
        <v>5</v>
      </c>
      <c r="G59" s="27"/>
      <c r="H59" s="30"/>
      <c r="I59" s="142"/>
    </row>
    <row r="60" spans="1:9" s="20" customFormat="1" ht="15" customHeight="1" thickBot="1">
      <c r="A60" s="118">
        <v>12</v>
      </c>
      <c r="B60" s="123" t="s">
        <v>599</v>
      </c>
      <c r="C60" s="127">
        <v>50</v>
      </c>
      <c r="D60" s="127" t="s">
        <v>540</v>
      </c>
      <c r="E60" s="116">
        <v>50</v>
      </c>
      <c r="F60" s="67">
        <v>1</v>
      </c>
      <c r="G60" s="25" t="s">
        <v>711</v>
      </c>
      <c r="H60" s="28"/>
      <c r="I60" s="107" t="s">
        <v>712</v>
      </c>
    </row>
    <row r="61" spans="1:9" s="20" customFormat="1" ht="15.75" thickBot="1">
      <c r="A61" s="119"/>
      <c r="B61" s="123"/>
      <c r="C61" s="127"/>
      <c r="D61" s="127"/>
      <c r="E61" s="116"/>
      <c r="F61" s="68">
        <v>2</v>
      </c>
      <c r="G61" s="26"/>
      <c r="H61" s="29"/>
      <c r="I61" s="141"/>
    </row>
    <row r="62" spans="1:9" s="20" customFormat="1" ht="15.75" thickBot="1">
      <c r="A62" s="119"/>
      <c r="B62" s="123"/>
      <c r="C62" s="127"/>
      <c r="D62" s="127"/>
      <c r="E62" s="116"/>
      <c r="F62" s="68">
        <v>3</v>
      </c>
      <c r="G62" s="26"/>
      <c r="H62" s="29"/>
      <c r="I62" s="141"/>
    </row>
    <row r="63" spans="1:9" s="20" customFormat="1" ht="15.75" thickBot="1">
      <c r="A63" s="119"/>
      <c r="B63" s="123"/>
      <c r="C63" s="127"/>
      <c r="D63" s="127"/>
      <c r="E63" s="116"/>
      <c r="F63" s="68">
        <v>4</v>
      </c>
      <c r="G63" s="26"/>
      <c r="H63" s="29"/>
      <c r="I63" s="141"/>
    </row>
    <row r="64" spans="1:9" s="20" customFormat="1" ht="15.75" thickBot="1">
      <c r="A64" s="120"/>
      <c r="B64" s="124"/>
      <c r="C64" s="128"/>
      <c r="D64" s="128"/>
      <c r="E64" s="117"/>
      <c r="F64" s="68">
        <v>5</v>
      </c>
      <c r="G64" s="27"/>
      <c r="H64" s="30"/>
      <c r="I64" s="142"/>
    </row>
    <row r="65" spans="1:9" s="20" customFormat="1" ht="15" customHeight="1" thickBot="1">
      <c r="A65" s="118">
        <v>13</v>
      </c>
      <c r="B65" s="123" t="s">
        <v>625</v>
      </c>
      <c r="C65" s="127">
        <v>600</v>
      </c>
      <c r="D65" s="127" t="s">
        <v>517</v>
      </c>
      <c r="E65" s="116">
        <v>0</v>
      </c>
      <c r="F65" s="67">
        <v>1</v>
      </c>
      <c r="G65" s="25" t="s">
        <v>623</v>
      </c>
      <c r="H65" s="28"/>
      <c r="I65" s="107" t="s">
        <v>679</v>
      </c>
    </row>
    <row r="66" spans="1:9" s="20" customFormat="1" ht="15.75" thickBot="1">
      <c r="A66" s="119"/>
      <c r="B66" s="123"/>
      <c r="C66" s="127"/>
      <c r="D66" s="127"/>
      <c r="E66" s="116"/>
      <c r="F66" s="68">
        <v>2</v>
      </c>
      <c r="G66" s="26" t="s">
        <v>624</v>
      </c>
      <c r="H66" s="29"/>
      <c r="I66" s="141"/>
    </row>
    <row r="67" spans="1:9" s="20" customFormat="1" ht="30.75" thickBot="1">
      <c r="A67" s="119"/>
      <c r="B67" s="123"/>
      <c r="C67" s="127"/>
      <c r="D67" s="127"/>
      <c r="E67" s="116"/>
      <c r="F67" s="68">
        <v>3</v>
      </c>
      <c r="G67" s="26" t="s">
        <v>719</v>
      </c>
      <c r="H67" s="29"/>
      <c r="I67" s="141"/>
    </row>
    <row r="68" spans="1:9" s="20" customFormat="1" ht="15.75" thickBot="1">
      <c r="A68" s="119"/>
      <c r="B68" s="123"/>
      <c r="C68" s="127"/>
      <c r="D68" s="127"/>
      <c r="E68" s="116"/>
      <c r="F68" s="68">
        <v>4</v>
      </c>
      <c r="G68" s="26" t="s">
        <v>720</v>
      </c>
      <c r="H68" s="29"/>
      <c r="I68" s="141"/>
    </row>
    <row r="69" spans="1:9" s="20" customFormat="1" ht="15.75" thickBot="1">
      <c r="A69" s="120"/>
      <c r="B69" s="124"/>
      <c r="C69" s="128"/>
      <c r="D69" s="128"/>
      <c r="E69" s="117"/>
      <c r="F69" s="68">
        <v>5</v>
      </c>
      <c r="G69" s="27"/>
      <c r="H69" s="30"/>
      <c r="I69" s="142"/>
    </row>
    <row r="70" spans="1:9" s="20" customFormat="1" ht="15" customHeight="1" thickBot="1">
      <c r="A70" s="118">
        <v>14</v>
      </c>
      <c r="B70" s="123" t="s">
        <v>676</v>
      </c>
      <c r="C70" s="127" t="s">
        <v>548</v>
      </c>
      <c r="D70" s="127" t="s">
        <v>517</v>
      </c>
      <c r="E70" s="116" t="s">
        <v>548</v>
      </c>
      <c r="F70" s="67">
        <v>1</v>
      </c>
      <c r="G70" s="25" t="s">
        <v>749</v>
      </c>
      <c r="H70" s="28"/>
      <c r="I70" s="107" t="s">
        <v>718</v>
      </c>
    </row>
    <row r="71" spans="1:9" s="20" customFormat="1" ht="15.75" thickBot="1">
      <c r="A71" s="119"/>
      <c r="B71" s="123"/>
      <c r="C71" s="127"/>
      <c r="D71" s="127"/>
      <c r="E71" s="116"/>
      <c r="F71" s="68">
        <v>2</v>
      </c>
      <c r="G71" s="26"/>
      <c r="H71" s="29"/>
      <c r="I71" s="141"/>
    </row>
    <row r="72" spans="1:9" s="20" customFormat="1" ht="15.75" thickBot="1">
      <c r="A72" s="119"/>
      <c r="B72" s="123"/>
      <c r="C72" s="127"/>
      <c r="D72" s="127"/>
      <c r="E72" s="116"/>
      <c r="F72" s="68">
        <v>3</v>
      </c>
      <c r="G72" s="26"/>
      <c r="H72" s="29"/>
      <c r="I72" s="141"/>
    </row>
    <row r="73" spans="1:9" s="20" customFormat="1" ht="15.75" thickBot="1">
      <c r="A73" s="119"/>
      <c r="B73" s="123"/>
      <c r="C73" s="127"/>
      <c r="D73" s="127"/>
      <c r="E73" s="116"/>
      <c r="F73" s="68">
        <v>4</v>
      </c>
      <c r="G73" s="26"/>
      <c r="H73" s="29"/>
      <c r="I73" s="141"/>
    </row>
    <row r="74" spans="1:9" s="20" customFormat="1" ht="15.75" thickBot="1">
      <c r="A74" s="120"/>
      <c r="B74" s="124"/>
      <c r="C74" s="128"/>
      <c r="D74" s="128"/>
      <c r="E74" s="117"/>
      <c r="F74" s="68">
        <v>5</v>
      </c>
      <c r="G74" s="27"/>
      <c r="H74" s="30"/>
      <c r="I74" s="142"/>
    </row>
    <row r="75" spans="1:9" s="20" customFormat="1" ht="15" customHeight="1" thickBot="1">
      <c r="A75" s="118">
        <v>15</v>
      </c>
      <c r="B75" s="129" t="s">
        <v>677</v>
      </c>
      <c r="C75" s="103" t="s">
        <v>548</v>
      </c>
      <c r="D75" s="103" t="s">
        <v>517</v>
      </c>
      <c r="E75" s="105" t="s">
        <v>548</v>
      </c>
      <c r="F75" s="67">
        <v>1</v>
      </c>
      <c r="G75" s="25" t="s">
        <v>749</v>
      </c>
      <c r="H75" s="28"/>
      <c r="I75" s="107" t="s">
        <v>718</v>
      </c>
    </row>
    <row r="76" spans="1:9" s="20" customFormat="1" ht="15.75" thickBot="1">
      <c r="A76" s="119"/>
      <c r="B76" s="129"/>
      <c r="C76" s="103"/>
      <c r="D76" s="103"/>
      <c r="E76" s="105"/>
      <c r="F76" s="68">
        <v>2</v>
      </c>
      <c r="G76" s="26"/>
      <c r="H76" s="29"/>
      <c r="I76" s="141"/>
    </row>
    <row r="77" spans="1:9" s="20" customFormat="1" ht="15.75" thickBot="1">
      <c r="A77" s="119"/>
      <c r="B77" s="129"/>
      <c r="C77" s="103"/>
      <c r="D77" s="103"/>
      <c r="E77" s="105"/>
      <c r="F77" s="68">
        <v>3</v>
      </c>
      <c r="G77" s="26"/>
      <c r="H77" s="29"/>
      <c r="I77" s="141"/>
    </row>
    <row r="78" spans="1:9" s="20" customFormat="1" ht="15.75" thickBot="1">
      <c r="A78" s="119"/>
      <c r="B78" s="129"/>
      <c r="C78" s="103"/>
      <c r="D78" s="103"/>
      <c r="E78" s="105"/>
      <c r="F78" s="68">
        <v>4</v>
      </c>
      <c r="G78" s="26"/>
      <c r="H78" s="29"/>
      <c r="I78" s="141"/>
    </row>
    <row r="79" spans="1:9" s="20" customFormat="1" ht="15.75" thickBot="1">
      <c r="A79" s="120"/>
      <c r="B79" s="138"/>
      <c r="C79" s="104"/>
      <c r="D79" s="104"/>
      <c r="E79" s="106"/>
      <c r="F79" s="68">
        <v>5</v>
      </c>
      <c r="G79" s="27"/>
      <c r="H79" s="30"/>
      <c r="I79" s="142"/>
    </row>
    <row r="80" spans="1:9" s="20" customFormat="1" ht="15" customHeight="1" thickBot="1">
      <c r="A80" s="118">
        <v>16</v>
      </c>
      <c r="B80" s="129" t="s">
        <v>593</v>
      </c>
      <c r="C80" s="103">
        <v>100</v>
      </c>
      <c r="D80" s="103" t="s">
        <v>517</v>
      </c>
      <c r="E80" s="105">
        <v>100</v>
      </c>
      <c r="F80" s="67">
        <v>1</v>
      </c>
      <c r="G80" s="25" t="s">
        <v>700</v>
      </c>
      <c r="H80" s="28"/>
      <c r="I80" s="107"/>
    </row>
    <row r="81" spans="1:9" s="20" customFormat="1" ht="15.75" thickBot="1">
      <c r="A81" s="119"/>
      <c r="B81" s="129"/>
      <c r="C81" s="103"/>
      <c r="D81" s="103"/>
      <c r="E81" s="105"/>
      <c r="F81" s="68">
        <v>2</v>
      </c>
      <c r="G81" s="26" t="s">
        <v>701</v>
      </c>
      <c r="H81" s="29"/>
      <c r="I81" s="141"/>
    </row>
    <row r="82" spans="1:9" s="20" customFormat="1" ht="15.75" thickBot="1">
      <c r="A82" s="119"/>
      <c r="B82" s="129"/>
      <c r="C82" s="103"/>
      <c r="D82" s="103"/>
      <c r="E82" s="105"/>
      <c r="F82" s="68">
        <v>3</v>
      </c>
      <c r="G82" s="26"/>
      <c r="H82" s="29"/>
      <c r="I82" s="141"/>
    </row>
    <row r="83" spans="1:9" s="20" customFormat="1" ht="15.75" thickBot="1">
      <c r="A83" s="119"/>
      <c r="B83" s="129"/>
      <c r="C83" s="103"/>
      <c r="D83" s="103"/>
      <c r="E83" s="105"/>
      <c r="F83" s="68">
        <v>4</v>
      </c>
      <c r="G83" s="26"/>
      <c r="H83" s="29"/>
      <c r="I83" s="141"/>
    </row>
    <row r="84" spans="1:9" s="20" customFormat="1" ht="15.75" thickBot="1">
      <c r="A84" s="120"/>
      <c r="B84" s="138"/>
      <c r="C84" s="104"/>
      <c r="D84" s="104"/>
      <c r="E84" s="106"/>
      <c r="F84" s="68">
        <v>5</v>
      </c>
      <c r="G84" s="27"/>
      <c r="H84" s="30"/>
      <c r="I84" s="142"/>
    </row>
    <row r="85" spans="1:9" s="20" customFormat="1" ht="15" customHeight="1" thickBot="1">
      <c r="A85" s="118">
        <v>17</v>
      </c>
      <c r="B85" s="129" t="s">
        <v>709</v>
      </c>
      <c r="C85" s="103">
        <v>0</v>
      </c>
      <c r="D85" s="103" t="s">
        <v>594</v>
      </c>
      <c r="E85" s="105">
        <v>200</v>
      </c>
      <c r="F85" s="67">
        <v>1</v>
      </c>
      <c r="G85" s="25"/>
      <c r="H85" s="28"/>
      <c r="I85" s="107" t="s">
        <v>710</v>
      </c>
    </row>
    <row r="86" spans="1:9" s="20" customFormat="1" ht="15.75" thickBot="1">
      <c r="A86" s="119"/>
      <c r="B86" s="129"/>
      <c r="C86" s="103"/>
      <c r="D86" s="103"/>
      <c r="E86" s="105"/>
      <c r="F86" s="68">
        <v>2</v>
      </c>
      <c r="G86" s="26"/>
      <c r="H86" s="29"/>
      <c r="I86" s="141"/>
    </row>
    <row r="87" spans="1:9" s="20" customFormat="1" ht="15.75" thickBot="1">
      <c r="A87" s="119"/>
      <c r="B87" s="129"/>
      <c r="C87" s="103"/>
      <c r="D87" s="103"/>
      <c r="E87" s="105"/>
      <c r="F87" s="68">
        <v>3</v>
      </c>
      <c r="G87" s="26"/>
      <c r="H87" s="29"/>
      <c r="I87" s="141"/>
    </row>
    <row r="88" spans="1:9" s="20" customFormat="1" ht="15.75" thickBot="1">
      <c r="A88" s="119"/>
      <c r="B88" s="129"/>
      <c r="C88" s="103"/>
      <c r="D88" s="103"/>
      <c r="E88" s="105"/>
      <c r="F88" s="68">
        <v>4</v>
      </c>
      <c r="G88" s="26"/>
      <c r="H88" s="29"/>
      <c r="I88" s="141"/>
    </row>
    <row r="89" spans="1:9" s="20" customFormat="1" ht="15.75" thickBot="1">
      <c r="A89" s="120"/>
      <c r="B89" s="138"/>
      <c r="C89" s="104"/>
      <c r="D89" s="104"/>
      <c r="E89" s="106"/>
      <c r="F89" s="68">
        <v>5</v>
      </c>
      <c r="G89" s="27"/>
      <c r="H89" s="30"/>
      <c r="I89" s="142"/>
    </row>
    <row r="90" spans="1:9" s="20" customFormat="1" ht="15" customHeight="1" thickBot="1">
      <c r="A90" s="118">
        <v>18</v>
      </c>
      <c r="B90" s="129" t="s">
        <v>738</v>
      </c>
      <c r="C90" s="103">
        <v>40</v>
      </c>
      <c r="D90" s="103" t="s">
        <v>594</v>
      </c>
      <c r="E90" s="105">
        <v>40</v>
      </c>
      <c r="F90" s="67">
        <v>1</v>
      </c>
      <c r="G90" s="25" t="s">
        <v>739</v>
      </c>
      <c r="H90" s="28"/>
      <c r="I90" s="107" t="s">
        <v>747</v>
      </c>
    </row>
    <row r="91" spans="1:9" s="20" customFormat="1" ht="15.75" thickBot="1">
      <c r="A91" s="119"/>
      <c r="B91" s="129"/>
      <c r="C91" s="103"/>
      <c r="D91" s="103"/>
      <c r="E91" s="105"/>
      <c r="F91" s="68">
        <v>2</v>
      </c>
      <c r="G91" s="26" t="s">
        <v>748</v>
      </c>
      <c r="H91" s="29"/>
      <c r="I91" s="141"/>
    </row>
    <row r="92" spans="1:9" s="20" customFormat="1" ht="15.75" thickBot="1">
      <c r="A92" s="119"/>
      <c r="B92" s="129"/>
      <c r="C92" s="103"/>
      <c r="D92" s="103"/>
      <c r="E92" s="105"/>
      <c r="F92" s="68">
        <v>3</v>
      </c>
      <c r="G92" s="26"/>
      <c r="H92" s="29"/>
      <c r="I92" s="141"/>
    </row>
    <row r="93" spans="1:9" s="20" customFormat="1" ht="15.75" thickBot="1">
      <c r="A93" s="119"/>
      <c r="B93" s="129"/>
      <c r="C93" s="103"/>
      <c r="D93" s="103"/>
      <c r="E93" s="105"/>
      <c r="F93" s="68">
        <v>4</v>
      </c>
      <c r="G93" s="26"/>
      <c r="H93" s="29"/>
      <c r="I93" s="141"/>
    </row>
    <row r="94" spans="1:9" s="20" customFormat="1" ht="15.75" thickBot="1">
      <c r="A94" s="120"/>
      <c r="B94" s="138"/>
      <c r="C94" s="104"/>
      <c r="D94" s="104"/>
      <c r="E94" s="106"/>
      <c r="F94" s="68">
        <v>5</v>
      </c>
      <c r="G94" s="27"/>
      <c r="H94" s="30"/>
      <c r="I94" s="142"/>
    </row>
    <row r="95" spans="1:9" s="20" customFormat="1" ht="15" customHeight="1" thickBot="1">
      <c r="A95" s="118">
        <v>19</v>
      </c>
      <c r="B95" s="129"/>
      <c r="C95" s="103"/>
      <c r="D95" s="103"/>
      <c r="E95" s="105"/>
      <c r="F95" s="67">
        <v>1</v>
      </c>
      <c r="G95" s="25"/>
      <c r="H95" s="28"/>
      <c r="I95" s="107"/>
    </row>
    <row r="96" spans="1:9" s="20" customFormat="1" ht="15.75" thickBot="1">
      <c r="A96" s="119"/>
      <c r="B96" s="129"/>
      <c r="C96" s="103"/>
      <c r="D96" s="103"/>
      <c r="E96" s="105"/>
      <c r="F96" s="68">
        <v>2</v>
      </c>
      <c r="G96" s="26"/>
      <c r="H96" s="29"/>
      <c r="I96" s="141"/>
    </row>
    <row r="97" spans="1:9" s="20" customFormat="1" ht="15.75" thickBot="1">
      <c r="A97" s="119"/>
      <c r="B97" s="129"/>
      <c r="C97" s="103"/>
      <c r="D97" s="103"/>
      <c r="E97" s="105"/>
      <c r="F97" s="68">
        <v>3</v>
      </c>
      <c r="G97" s="26"/>
      <c r="H97" s="29"/>
      <c r="I97" s="141"/>
    </row>
    <row r="98" spans="1:9" s="20" customFormat="1" ht="15.75" thickBot="1">
      <c r="A98" s="119"/>
      <c r="B98" s="129"/>
      <c r="C98" s="103"/>
      <c r="D98" s="103"/>
      <c r="E98" s="105"/>
      <c r="F98" s="68">
        <v>4</v>
      </c>
      <c r="G98" s="26"/>
      <c r="H98" s="29"/>
      <c r="I98" s="141"/>
    </row>
    <row r="99" spans="1:9" s="20" customFormat="1" ht="15.75" thickBot="1">
      <c r="A99" s="120"/>
      <c r="B99" s="138"/>
      <c r="C99" s="104"/>
      <c r="D99" s="104"/>
      <c r="E99" s="106"/>
      <c r="F99" s="68">
        <v>5</v>
      </c>
      <c r="G99" s="27"/>
      <c r="H99" s="30"/>
      <c r="I99" s="142"/>
    </row>
    <row r="100" spans="1:9" s="20" customFormat="1" ht="15" customHeight="1" thickBot="1">
      <c r="A100" s="118">
        <v>20</v>
      </c>
      <c r="B100" s="129"/>
      <c r="C100" s="103"/>
      <c r="D100" s="103"/>
      <c r="E100" s="105"/>
      <c r="F100" s="67">
        <v>1</v>
      </c>
      <c r="G100" s="25"/>
      <c r="H100" s="28"/>
      <c r="I100" s="107"/>
    </row>
    <row r="101" spans="1:9" s="20" customFormat="1" ht="15.75" thickBot="1">
      <c r="A101" s="119"/>
      <c r="B101" s="129"/>
      <c r="C101" s="103"/>
      <c r="D101" s="103"/>
      <c r="E101" s="105"/>
      <c r="F101" s="68">
        <v>2</v>
      </c>
      <c r="G101" s="26"/>
      <c r="H101" s="29"/>
      <c r="I101" s="141"/>
    </row>
    <row r="102" spans="1:9" s="20" customFormat="1" ht="15.75" thickBot="1">
      <c r="A102" s="119"/>
      <c r="B102" s="129"/>
      <c r="C102" s="103"/>
      <c r="D102" s="103"/>
      <c r="E102" s="105"/>
      <c r="F102" s="68">
        <v>3</v>
      </c>
      <c r="G102" s="26"/>
      <c r="H102" s="29"/>
      <c r="I102" s="141"/>
    </row>
    <row r="103" spans="1:9" s="20" customFormat="1" ht="15.75" thickBot="1">
      <c r="A103" s="119"/>
      <c r="B103" s="129"/>
      <c r="C103" s="103"/>
      <c r="D103" s="103"/>
      <c r="E103" s="105"/>
      <c r="F103" s="68">
        <v>4</v>
      </c>
      <c r="G103" s="26"/>
      <c r="H103" s="29"/>
      <c r="I103" s="141"/>
    </row>
    <row r="104" spans="1:9" s="20" customFormat="1" ht="15.75" thickBot="1">
      <c r="A104" s="120"/>
      <c r="B104" s="138"/>
      <c r="C104" s="104"/>
      <c r="D104" s="104"/>
      <c r="E104" s="106"/>
      <c r="F104" s="68">
        <v>5</v>
      </c>
      <c r="G104" s="27"/>
      <c r="H104" s="30"/>
      <c r="I104" s="142"/>
    </row>
    <row r="105" spans="1:9" s="20" customFormat="1" ht="15" customHeight="1" thickBot="1">
      <c r="A105" s="118">
        <v>21</v>
      </c>
      <c r="B105" s="129"/>
      <c r="C105" s="103"/>
      <c r="D105" s="103"/>
      <c r="E105" s="105"/>
      <c r="F105" s="67">
        <v>1</v>
      </c>
      <c r="G105" s="25"/>
      <c r="H105" s="28"/>
      <c r="I105" s="107"/>
    </row>
    <row r="106" spans="1:9" s="20" customFormat="1" ht="15.75" thickBot="1">
      <c r="A106" s="119"/>
      <c r="B106" s="129"/>
      <c r="C106" s="103"/>
      <c r="D106" s="103"/>
      <c r="E106" s="105"/>
      <c r="F106" s="68">
        <v>2</v>
      </c>
      <c r="G106" s="26"/>
      <c r="H106" s="29"/>
      <c r="I106" s="108"/>
    </row>
    <row r="107" spans="1:9" s="20" customFormat="1" ht="15.75" thickBot="1">
      <c r="A107" s="119"/>
      <c r="B107" s="129"/>
      <c r="C107" s="103"/>
      <c r="D107" s="103"/>
      <c r="E107" s="105"/>
      <c r="F107" s="68">
        <v>3</v>
      </c>
      <c r="G107" s="26"/>
      <c r="H107" s="29"/>
      <c r="I107" s="108"/>
    </row>
    <row r="108" spans="1:9" s="20" customFormat="1" ht="15.75" thickBot="1">
      <c r="A108" s="119"/>
      <c r="B108" s="129"/>
      <c r="C108" s="103"/>
      <c r="D108" s="103"/>
      <c r="E108" s="105"/>
      <c r="F108" s="68">
        <v>4</v>
      </c>
      <c r="G108" s="26"/>
      <c r="H108" s="29"/>
      <c r="I108" s="108"/>
    </row>
    <row r="109" spans="1:9" s="20" customFormat="1" ht="15.75" thickBot="1">
      <c r="A109" s="120"/>
      <c r="B109" s="138"/>
      <c r="C109" s="104"/>
      <c r="D109" s="104"/>
      <c r="E109" s="106"/>
      <c r="F109" s="68">
        <v>5</v>
      </c>
      <c r="G109" s="27"/>
      <c r="H109" s="30"/>
      <c r="I109" s="109"/>
    </row>
    <row r="110" spans="1:9" s="20" customFormat="1" ht="15" customHeight="1" thickBot="1">
      <c r="A110" s="118">
        <v>22</v>
      </c>
      <c r="B110" s="129"/>
      <c r="C110" s="103"/>
      <c r="D110" s="103"/>
      <c r="E110" s="105"/>
      <c r="F110" s="67">
        <v>1</v>
      </c>
      <c r="G110" s="25"/>
      <c r="H110" s="28"/>
      <c r="I110" s="107"/>
    </row>
    <row r="111" spans="1:9" s="20" customFormat="1" ht="15.75" thickBot="1">
      <c r="A111" s="119"/>
      <c r="B111" s="129"/>
      <c r="C111" s="103"/>
      <c r="D111" s="103"/>
      <c r="E111" s="105"/>
      <c r="F111" s="68">
        <v>2</v>
      </c>
      <c r="G111" s="26"/>
      <c r="H111" s="29"/>
      <c r="I111" s="108"/>
    </row>
    <row r="112" spans="1:9" s="20" customFormat="1" ht="15.75" thickBot="1">
      <c r="A112" s="119"/>
      <c r="B112" s="129"/>
      <c r="C112" s="103"/>
      <c r="D112" s="103"/>
      <c r="E112" s="105"/>
      <c r="F112" s="68">
        <v>3</v>
      </c>
      <c r="G112" s="26"/>
      <c r="H112" s="29"/>
      <c r="I112" s="108"/>
    </row>
    <row r="113" spans="1:9" s="20" customFormat="1" ht="15.75" thickBot="1">
      <c r="A113" s="119"/>
      <c r="B113" s="129"/>
      <c r="C113" s="103"/>
      <c r="D113" s="103"/>
      <c r="E113" s="105"/>
      <c r="F113" s="68">
        <v>4</v>
      </c>
      <c r="G113" s="26"/>
      <c r="H113" s="29"/>
      <c r="I113" s="108"/>
    </row>
    <row r="114" spans="1:9" s="20" customFormat="1" ht="15.75" thickBot="1">
      <c r="A114" s="120"/>
      <c r="B114" s="138"/>
      <c r="C114" s="104"/>
      <c r="D114" s="104"/>
      <c r="E114" s="106"/>
      <c r="F114" s="68">
        <v>5</v>
      </c>
      <c r="G114" s="27"/>
      <c r="H114" s="30"/>
      <c r="I114" s="109"/>
    </row>
    <row r="115" spans="1:9" s="20" customFormat="1" ht="15" customHeight="1" thickBot="1">
      <c r="A115" s="118">
        <v>23</v>
      </c>
      <c r="B115" s="129"/>
      <c r="C115" s="103"/>
      <c r="D115" s="103"/>
      <c r="E115" s="105"/>
      <c r="F115" s="67">
        <v>1</v>
      </c>
      <c r="G115" s="25"/>
      <c r="H115" s="28"/>
      <c r="I115" s="107"/>
    </row>
    <row r="116" spans="1:9" s="20" customFormat="1" ht="15.75" thickBot="1">
      <c r="A116" s="119"/>
      <c r="B116" s="129"/>
      <c r="C116" s="103"/>
      <c r="D116" s="103"/>
      <c r="E116" s="105"/>
      <c r="F116" s="68">
        <v>2</v>
      </c>
      <c r="G116" s="26"/>
      <c r="H116" s="29"/>
      <c r="I116" s="108"/>
    </row>
    <row r="117" spans="1:9" s="20" customFormat="1" ht="15.75" thickBot="1">
      <c r="A117" s="119"/>
      <c r="B117" s="129"/>
      <c r="C117" s="103"/>
      <c r="D117" s="103"/>
      <c r="E117" s="105"/>
      <c r="F117" s="68">
        <v>3</v>
      </c>
      <c r="G117" s="26"/>
      <c r="H117" s="29"/>
      <c r="I117" s="108"/>
    </row>
    <row r="118" spans="1:9" s="20" customFormat="1" ht="15.75" thickBot="1">
      <c r="A118" s="119"/>
      <c r="B118" s="129"/>
      <c r="C118" s="103"/>
      <c r="D118" s="103"/>
      <c r="E118" s="105"/>
      <c r="F118" s="68">
        <v>4</v>
      </c>
      <c r="G118" s="26"/>
      <c r="H118" s="29"/>
      <c r="I118" s="108"/>
    </row>
    <row r="119" spans="1:9" s="20" customFormat="1" ht="15.75" thickBot="1">
      <c r="A119" s="120"/>
      <c r="B119" s="138"/>
      <c r="C119" s="104"/>
      <c r="D119" s="104"/>
      <c r="E119" s="106"/>
      <c r="F119" s="68">
        <v>5</v>
      </c>
      <c r="G119" s="27"/>
      <c r="H119" s="30"/>
      <c r="I119" s="109"/>
    </row>
    <row r="120" spans="1:9" s="20" customFormat="1" ht="15" customHeight="1" thickBot="1">
      <c r="A120" s="118">
        <v>24</v>
      </c>
      <c r="B120" s="129"/>
      <c r="C120" s="103"/>
      <c r="D120" s="103"/>
      <c r="E120" s="105"/>
      <c r="F120" s="67">
        <v>1</v>
      </c>
      <c r="G120" s="25"/>
      <c r="H120" s="28"/>
      <c r="I120" s="107"/>
    </row>
    <row r="121" spans="1:9" s="20" customFormat="1" ht="15.75" thickBot="1">
      <c r="A121" s="119"/>
      <c r="B121" s="129"/>
      <c r="C121" s="103"/>
      <c r="D121" s="103"/>
      <c r="E121" s="105"/>
      <c r="F121" s="68">
        <v>2</v>
      </c>
      <c r="G121" s="26"/>
      <c r="H121" s="29"/>
      <c r="I121" s="108"/>
    </row>
    <row r="122" spans="1:9" s="20" customFormat="1" ht="15.75" thickBot="1">
      <c r="A122" s="119"/>
      <c r="B122" s="129"/>
      <c r="C122" s="103"/>
      <c r="D122" s="103"/>
      <c r="E122" s="105"/>
      <c r="F122" s="68">
        <v>3</v>
      </c>
      <c r="G122" s="26"/>
      <c r="H122" s="29"/>
      <c r="I122" s="108"/>
    </row>
    <row r="123" spans="1:9" s="20" customFormat="1" ht="15.75" thickBot="1">
      <c r="A123" s="119"/>
      <c r="B123" s="129"/>
      <c r="C123" s="103"/>
      <c r="D123" s="103"/>
      <c r="E123" s="105"/>
      <c r="F123" s="68">
        <v>4</v>
      </c>
      <c r="G123" s="26"/>
      <c r="H123" s="29"/>
      <c r="I123" s="108"/>
    </row>
    <row r="124" spans="1:9" s="20" customFormat="1" ht="15.75" thickBot="1">
      <c r="A124" s="120"/>
      <c r="B124" s="138"/>
      <c r="C124" s="104"/>
      <c r="D124" s="104"/>
      <c r="E124" s="106"/>
      <c r="F124" s="68">
        <v>5</v>
      </c>
      <c r="G124" s="27"/>
      <c r="H124" s="30"/>
      <c r="I124" s="109"/>
    </row>
    <row r="125" spans="1:9" s="20" customFormat="1" ht="15" customHeight="1" thickBot="1">
      <c r="A125" s="118">
        <v>25</v>
      </c>
      <c r="B125" s="129"/>
      <c r="C125" s="103"/>
      <c r="D125" s="103"/>
      <c r="E125" s="105"/>
      <c r="F125" s="67">
        <v>1</v>
      </c>
      <c r="G125" s="25"/>
      <c r="H125" s="28"/>
      <c r="I125" s="107"/>
    </row>
    <row r="126" spans="1:9" s="20" customFormat="1" ht="15.75" thickBot="1">
      <c r="A126" s="119"/>
      <c r="B126" s="129"/>
      <c r="C126" s="103"/>
      <c r="D126" s="103"/>
      <c r="E126" s="105"/>
      <c r="F126" s="68">
        <v>2</v>
      </c>
      <c r="G126" s="26"/>
      <c r="H126" s="29"/>
      <c r="I126" s="108"/>
    </row>
    <row r="127" spans="1:9" s="20" customFormat="1" ht="15.75" thickBot="1">
      <c r="A127" s="119"/>
      <c r="B127" s="129"/>
      <c r="C127" s="103"/>
      <c r="D127" s="103"/>
      <c r="E127" s="105"/>
      <c r="F127" s="68">
        <v>3</v>
      </c>
      <c r="G127" s="26"/>
      <c r="H127" s="29"/>
      <c r="I127" s="108"/>
    </row>
    <row r="128" spans="1:9" s="20" customFormat="1" ht="15.75" thickBot="1">
      <c r="A128" s="119"/>
      <c r="B128" s="129"/>
      <c r="C128" s="103"/>
      <c r="D128" s="103"/>
      <c r="E128" s="105"/>
      <c r="F128" s="68">
        <v>4</v>
      </c>
      <c r="G128" s="26"/>
      <c r="H128" s="29"/>
      <c r="I128" s="108"/>
    </row>
    <row r="129" spans="1:9" s="20" customFormat="1" ht="15.75" thickBot="1">
      <c r="A129" s="120"/>
      <c r="B129" s="138"/>
      <c r="C129" s="104"/>
      <c r="D129" s="104"/>
      <c r="E129" s="106"/>
      <c r="F129" s="68">
        <v>5</v>
      </c>
      <c r="G129" s="27"/>
      <c r="H129" s="30"/>
      <c r="I129" s="109"/>
    </row>
    <row r="130" spans="1:9" s="20" customFormat="1" ht="15" customHeight="1" thickBot="1">
      <c r="A130" s="118">
        <v>26</v>
      </c>
      <c r="B130" s="129"/>
      <c r="C130" s="103"/>
      <c r="D130" s="103"/>
      <c r="E130" s="105"/>
      <c r="F130" s="67">
        <v>1</v>
      </c>
      <c r="G130" s="25"/>
      <c r="H130" s="28"/>
      <c r="I130" s="107"/>
    </row>
    <row r="131" spans="1:9" s="20" customFormat="1" ht="15.75" thickBot="1">
      <c r="A131" s="119"/>
      <c r="B131" s="129"/>
      <c r="C131" s="103"/>
      <c r="D131" s="103"/>
      <c r="E131" s="105"/>
      <c r="F131" s="68">
        <v>2</v>
      </c>
      <c r="G131" s="26"/>
      <c r="H131" s="29"/>
      <c r="I131" s="108"/>
    </row>
    <row r="132" spans="1:9" s="20" customFormat="1" ht="15.75" thickBot="1">
      <c r="A132" s="119"/>
      <c r="B132" s="129"/>
      <c r="C132" s="103"/>
      <c r="D132" s="103"/>
      <c r="E132" s="105"/>
      <c r="F132" s="68">
        <v>3</v>
      </c>
      <c r="G132" s="26"/>
      <c r="H132" s="29"/>
      <c r="I132" s="108"/>
    </row>
    <row r="133" spans="1:9" s="20" customFormat="1" ht="15.75" thickBot="1">
      <c r="A133" s="119"/>
      <c r="B133" s="129"/>
      <c r="C133" s="103"/>
      <c r="D133" s="103"/>
      <c r="E133" s="105"/>
      <c r="F133" s="68">
        <v>4</v>
      </c>
      <c r="G133" s="26"/>
      <c r="H133" s="29"/>
      <c r="I133" s="108"/>
    </row>
    <row r="134" spans="1:9" s="20" customFormat="1" ht="15.75" thickBot="1">
      <c r="A134" s="120"/>
      <c r="B134" s="138"/>
      <c r="C134" s="104"/>
      <c r="D134" s="104"/>
      <c r="E134" s="106"/>
      <c r="F134" s="68">
        <v>5</v>
      </c>
      <c r="G134" s="27"/>
      <c r="H134" s="30"/>
      <c r="I134" s="109"/>
    </row>
    <row r="135" spans="1:9" s="20" customFormat="1" ht="15" customHeight="1" thickBot="1">
      <c r="A135" s="118">
        <v>27</v>
      </c>
      <c r="B135" s="129"/>
      <c r="C135" s="103"/>
      <c r="D135" s="103"/>
      <c r="E135" s="105"/>
      <c r="F135" s="67">
        <v>1</v>
      </c>
      <c r="G135" s="25"/>
      <c r="H135" s="28"/>
      <c r="I135" s="107"/>
    </row>
    <row r="136" spans="1:9" s="20" customFormat="1" ht="15.75" thickBot="1">
      <c r="A136" s="119"/>
      <c r="B136" s="129"/>
      <c r="C136" s="103"/>
      <c r="D136" s="103"/>
      <c r="E136" s="105"/>
      <c r="F136" s="68">
        <v>2</v>
      </c>
      <c r="G136" s="26"/>
      <c r="H136" s="29"/>
      <c r="I136" s="108"/>
    </row>
    <row r="137" spans="1:9" s="20" customFormat="1" ht="15.75" thickBot="1">
      <c r="A137" s="119"/>
      <c r="B137" s="129"/>
      <c r="C137" s="103"/>
      <c r="D137" s="103"/>
      <c r="E137" s="105"/>
      <c r="F137" s="68">
        <v>3</v>
      </c>
      <c r="G137" s="26"/>
      <c r="H137" s="29"/>
      <c r="I137" s="108"/>
    </row>
    <row r="138" spans="1:9" s="20" customFormat="1" ht="15.75" thickBot="1">
      <c r="A138" s="119"/>
      <c r="B138" s="129"/>
      <c r="C138" s="103"/>
      <c r="D138" s="103"/>
      <c r="E138" s="105"/>
      <c r="F138" s="68">
        <v>4</v>
      </c>
      <c r="G138" s="26"/>
      <c r="H138" s="29"/>
      <c r="I138" s="108"/>
    </row>
    <row r="139" spans="1:9" s="20" customFormat="1" ht="15.75" thickBot="1">
      <c r="A139" s="120"/>
      <c r="B139" s="138"/>
      <c r="C139" s="104"/>
      <c r="D139" s="104"/>
      <c r="E139" s="106"/>
      <c r="F139" s="68">
        <v>5</v>
      </c>
      <c r="G139" s="27"/>
      <c r="H139" s="30"/>
      <c r="I139" s="109"/>
    </row>
    <row r="140" spans="1:9" s="20" customFormat="1" ht="15" customHeight="1" thickBot="1">
      <c r="A140" s="118">
        <v>28</v>
      </c>
      <c r="B140" s="129"/>
      <c r="C140" s="103"/>
      <c r="D140" s="103"/>
      <c r="E140" s="105"/>
      <c r="F140" s="67">
        <v>1</v>
      </c>
      <c r="G140" s="25"/>
      <c r="H140" s="28"/>
      <c r="I140" s="107"/>
    </row>
    <row r="141" spans="1:9" s="20" customFormat="1" ht="15.75" thickBot="1">
      <c r="A141" s="119"/>
      <c r="B141" s="129"/>
      <c r="C141" s="103"/>
      <c r="D141" s="103"/>
      <c r="E141" s="105"/>
      <c r="F141" s="68">
        <v>2</v>
      </c>
      <c r="G141" s="26"/>
      <c r="H141" s="29"/>
      <c r="I141" s="108"/>
    </row>
    <row r="142" spans="1:9" s="20" customFormat="1" ht="15.75" thickBot="1">
      <c r="A142" s="119"/>
      <c r="B142" s="129"/>
      <c r="C142" s="103"/>
      <c r="D142" s="103"/>
      <c r="E142" s="105"/>
      <c r="F142" s="68">
        <v>3</v>
      </c>
      <c r="G142" s="26"/>
      <c r="H142" s="29"/>
      <c r="I142" s="108"/>
    </row>
    <row r="143" spans="1:9" s="20" customFormat="1" ht="15.75" thickBot="1">
      <c r="A143" s="119"/>
      <c r="B143" s="129"/>
      <c r="C143" s="103"/>
      <c r="D143" s="103"/>
      <c r="E143" s="105"/>
      <c r="F143" s="68">
        <v>4</v>
      </c>
      <c r="G143" s="26"/>
      <c r="H143" s="29"/>
      <c r="I143" s="108"/>
    </row>
    <row r="144" spans="1:9" s="20" customFormat="1" ht="15.75" thickBot="1">
      <c r="A144" s="120"/>
      <c r="B144" s="138"/>
      <c r="C144" s="104"/>
      <c r="D144" s="104"/>
      <c r="E144" s="106"/>
      <c r="F144" s="68">
        <v>5</v>
      </c>
      <c r="G144" s="27"/>
      <c r="H144" s="30"/>
      <c r="I144" s="109"/>
    </row>
    <row r="145" spans="1:9" s="20" customFormat="1" ht="15" customHeight="1" thickBot="1">
      <c r="A145" s="118">
        <v>29</v>
      </c>
      <c r="B145" s="129"/>
      <c r="C145" s="103"/>
      <c r="D145" s="103"/>
      <c r="E145" s="105"/>
      <c r="F145" s="67">
        <v>1</v>
      </c>
      <c r="G145" s="25"/>
      <c r="H145" s="28"/>
      <c r="I145" s="107"/>
    </row>
    <row r="146" spans="1:9" s="20" customFormat="1" ht="15.75" thickBot="1">
      <c r="A146" s="119"/>
      <c r="B146" s="129"/>
      <c r="C146" s="103"/>
      <c r="D146" s="103"/>
      <c r="E146" s="105"/>
      <c r="F146" s="68">
        <v>2</v>
      </c>
      <c r="G146" s="26"/>
      <c r="H146" s="29"/>
      <c r="I146" s="108"/>
    </row>
    <row r="147" spans="1:9" s="20" customFormat="1" ht="15.75" thickBot="1">
      <c r="A147" s="119"/>
      <c r="B147" s="129"/>
      <c r="C147" s="103"/>
      <c r="D147" s="103"/>
      <c r="E147" s="105"/>
      <c r="F147" s="68">
        <v>3</v>
      </c>
      <c r="G147" s="26"/>
      <c r="H147" s="29"/>
      <c r="I147" s="108"/>
    </row>
    <row r="148" spans="1:9" s="20" customFormat="1" ht="15.75" thickBot="1">
      <c r="A148" s="119"/>
      <c r="B148" s="129"/>
      <c r="C148" s="103"/>
      <c r="D148" s="103"/>
      <c r="E148" s="105"/>
      <c r="F148" s="68">
        <v>4</v>
      </c>
      <c r="G148" s="26"/>
      <c r="H148" s="29"/>
      <c r="I148" s="108"/>
    </row>
    <row r="149" spans="1:9" s="20" customFormat="1" ht="15.75" thickBot="1">
      <c r="A149" s="120"/>
      <c r="B149" s="138"/>
      <c r="C149" s="104"/>
      <c r="D149" s="104"/>
      <c r="E149" s="106"/>
      <c r="F149" s="68">
        <v>5</v>
      </c>
      <c r="G149" s="27"/>
      <c r="H149" s="30"/>
      <c r="I149" s="109"/>
    </row>
    <row r="150" spans="1:9" s="20" customFormat="1" ht="15" customHeight="1" thickBot="1">
      <c r="A150" s="118">
        <v>30</v>
      </c>
      <c r="B150" s="129"/>
      <c r="C150" s="103"/>
      <c r="D150" s="103"/>
      <c r="E150" s="105"/>
      <c r="F150" s="67">
        <v>1</v>
      </c>
      <c r="G150" s="25"/>
      <c r="H150" s="28"/>
      <c r="I150" s="107"/>
    </row>
    <row r="151" spans="1:9" s="20" customFormat="1" ht="15.75" thickBot="1">
      <c r="A151" s="119"/>
      <c r="B151" s="129"/>
      <c r="C151" s="103"/>
      <c r="D151" s="103"/>
      <c r="E151" s="105"/>
      <c r="F151" s="68">
        <v>2</v>
      </c>
      <c r="G151" s="26"/>
      <c r="H151" s="29"/>
      <c r="I151" s="108"/>
    </row>
    <row r="152" spans="1:9" s="20" customFormat="1" ht="15.75" thickBot="1">
      <c r="A152" s="119"/>
      <c r="B152" s="129"/>
      <c r="C152" s="103"/>
      <c r="D152" s="103"/>
      <c r="E152" s="105"/>
      <c r="F152" s="68">
        <v>3</v>
      </c>
      <c r="G152" s="26"/>
      <c r="H152" s="29"/>
      <c r="I152" s="108"/>
    </row>
    <row r="153" spans="1:9" s="20" customFormat="1" ht="15.75" thickBot="1">
      <c r="A153" s="119"/>
      <c r="B153" s="129"/>
      <c r="C153" s="103"/>
      <c r="D153" s="103"/>
      <c r="E153" s="105"/>
      <c r="F153" s="68">
        <v>4</v>
      </c>
      <c r="G153" s="26"/>
      <c r="H153" s="29"/>
      <c r="I153" s="108"/>
    </row>
    <row r="154" spans="1:9" s="20" customFormat="1" ht="15.75" thickBot="1">
      <c r="A154" s="120"/>
      <c r="B154" s="138"/>
      <c r="C154" s="104"/>
      <c r="D154" s="104"/>
      <c r="E154" s="106"/>
      <c r="F154" s="68">
        <v>5</v>
      </c>
      <c r="G154" s="27"/>
      <c r="H154" s="30"/>
      <c r="I154" s="109"/>
    </row>
    <row r="155" spans="1:9" s="20" customFormat="1" ht="15" customHeight="1" thickBot="1">
      <c r="A155" s="118">
        <v>31</v>
      </c>
      <c r="B155" s="129"/>
      <c r="C155" s="103"/>
      <c r="D155" s="103"/>
      <c r="E155" s="105"/>
      <c r="F155" s="67">
        <v>1</v>
      </c>
      <c r="G155" s="25"/>
      <c r="H155" s="28"/>
      <c r="I155" s="107"/>
    </row>
    <row r="156" spans="1:9" s="20" customFormat="1" ht="15.75" thickBot="1">
      <c r="A156" s="119"/>
      <c r="B156" s="129"/>
      <c r="C156" s="103"/>
      <c r="D156" s="103"/>
      <c r="E156" s="105"/>
      <c r="F156" s="68">
        <v>2</v>
      </c>
      <c r="G156" s="26"/>
      <c r="H156" s="29"/>
      <c r="I156" s="108"/>
    </row>
    <row r="157" spans="1:9" s="20" customFormat="1" ht="15.75" thickBot="1">
      <c r="A157" s="119"/>
      <c r="B157" s="129"/>
      <c r="C157" s="103"/>
      <c r="D157" s="103"/>
      <c r="E157" s="105"/>
      <c r="F157" s="68">
        <v>3</v>
      </c>
      <c r="G157" s="26"/>
      <c r="H157" s="29"/>
      <c r="I157" s="108"/>
    </row>
    <row r="158" spans="1:9" s="20" customFormat="1" ht="15.75" thickBot="1">
      <c r="A158" s="119"/>
      <c r="B158" s="129"/>
      <c r="C158" s="103"/>
      <c r="D158" s="103"/>
      <c r="E158" s="105"/>
      <c r="F158" s="68">
        <v>4</v>
      </c>
      <c r="G158" s="26"/>
      <c r="H158" s="29"/>
      <c r="I158" s="108"/>
    </row>
    <row r="159" spans="1:9" s="20" customFormat="1" ht="15.75" thickBot="1">
      <c r="A159" s="120"/>
      <c r="B159" s="138"/>
      <c r="C159" s="104"/>
      <c r="D159" s="104"/>
      <c r="E159" s="106"/>
      <c r="F159" s="68">
        <v>5</v>
      </c>
      <c r="G159" s="27"/>
      <c r="H159" s="30"/>
      <c r="I159" s="109"/>
    </row>
    <row r="160" spans="1:9" s="20" customFormat="1" ht="15" customHeight="1" thickBot="1">
      <c r="A160" s="118">
        <v>32</v>
      </c>
      <c r="B160" s="129"/>
      <c r="C160" s="103"/>
      <c r="D160" s="103"/>
      <c r="E160" s="105"/>
      <c r="F160" s="67">
        <v>1</v>
      </c>
      <c r="G160" s="25"/>
      <c r="H160" s="28"/>
      <c r="I160" s="107"/>
    </row>
    <row r="161" spans="1:9" s="20" customFormat="1" ht="15.75" thickBot="1">
      <c r="A161" s="119"/>
      <c r="B161" s="129"/>
      <c r="C161" s="103"/>
      <c r="D161" s="103"/>
      <c r="E161" s="105"/>
      <c r="F161" s="68">
        <v>2</v>
      </c>
      <c r="G161" s="26"/>
      <c r="H161" s="29"/>
      <c r="I161" s="108"/>
    </row>
    <row r="162" spans="1:9" s="20" customFormat="1" ht="15.75" thickBot="1">
      <c r="A162" s="119"/>
      <c r="B162" s="129"/>
      <c r="C162" s="103"/>
      <c r="D162" s="103"/>
      <c r="E162" s="105"/>
      <c r="F162" s="68">
        <v>3</v>
      </c>
      <c r="G162" s="26"/>
      <c r="H162" s="29"/>
      <c r="I162" s="108"/>
    </row>
    <row r="163" spans="1:9" s="20" customFormat="1" ht="15.75" thickBot="1">
      <c r="A163" s="119"/>
      <c r="B163" s="129"/>
      <c r="C163" s="103"/>
      <c r="D163" s="103"/>
      <c r="E163" s="105"/>
      <c r="F163" s="68">
        <v>4</v>
      </c>
      <c r="G163" s="26"/>
      <c r="H163" s="29"/>
      <c r="I163" s="108"/>
    </row>
    <row r="164" spans="1:9" s="20" customFormat="1" ht="15.75" thickBot="1">
      <c r="A164" s="120"/>
      <c r="B164" s="138"/>
      <c r="C164" s="104"/>
      <c r="D164" s="104"/>
      <c r="E164" s="106"/>
      <c r="F164" s="68">
        <v>5</v>
      </c>
      <c r="G164" s="27"/>
      <c r="H164" s="30"/>
      <c r="I164" s="109"/>
    </row>
    <row r="165" spans="1:9" s="20" customFormat="1" ht="15" customHeight="1" thickBot="1">
      <c r="A165" s="118">
        <v>33</v>
      </c>
      <c r="B165" s="129"/>
      <c r="C165" s="103"/>
      <c r="D165" s="103"/>
      <c r="E165" s="105"/>
      <c r="F165" s="67">
        <v>1</v>
      </c>
      <c r="G165" s="25"/>
      <c r="H165" s="28"/>
      <c r="I165" s="107"/>
    </row>
    <row r="166" spans="1:9" s="20" customFormat="1" ht="15.75" thickBot="1">
      <c r="A166" s="119"/>
      <c r="B166" s="129"/>
      <c r="C166" s="103"/>
      <c r="D166" s="103"/>
      <c r="E166" s="105"/>
      <c r="F166" s="68">
        <v>2</v>
      </c>
      <c r="G166" s="26"/>
      <c r="H166" s="29"/>
      <c r="I166" s="108"/>
    </row>
    <row r="167" spans="1:9" s="20" customFormat="1" ht="15.75" thickBot="1">
      <c r="A167" s="119"/>
      <c r="B167" s="129"/>
      <c r="C167" s="103"/>
      <c r="D167" s="103"/>
      <c r="E167" s="105"/>
      <c r="F167" s="68">
        <v>3</v>
      </c>
      <c r="G167" s="26"/>
      <c r="H167" s="29"/>
      <c r="I167" s="108"/>
    </row>
    <row r="168" spans="1:9" s="20" customFormat="1" ht="15.75" thickBot="1">
      <c r="A168" s="119"/>
      <c r="B168" s="129"/>
      <c r="C168" s="103"/>
      <c r="D168" s="103"/>
      <c r="E168" s="105"/>
      <c r="F168" s="68">
        <v>4</v>
      </c>
      <c r="G168" s="26"/>
      <c r="H168" s="29"/>
      <c r="I168" s="108"/>
    </row>
    <row r="169" spans="1:9" s="20" customFormat="1" ht="15.75" thickBot="1">
      <c r="A169" s="120"/>
      <c r="B169" s="138"/>
      <c r="C169" s="104"/>
      <c r="D169" s="104"/>
      <c r="E169" s="106"/>
      <c r="F169" s="68">
        <v>5</v>
      </c>
      <c r="G169" s="27"/>
      <c r="H169" s="30"/>
      <c r="I169" s="109"/>
    </row>
    <row r="170" spans="1:9" s="20" customFormat="1" ht="15" customHeight="1" thickBot="1">
      <c r="A170" s="118">
        <v>34</v>
      </c>
      <c r="B170" s="129"/>
      <c r="C170" s="103"/>
      <c r="D170" s="103"/>
      <c r="E170" s="105"/>
      <c r="F170" s="67">
        <v>1</v>
      </c>
      <c r="G170" s="25"/>
      <c r="H170" s="28"/>
      <c r="I170" s="107"/>
    </row>
    <row r="171" spans="1:9" s="20" customFormat="1" ht="15.75" thickBot="1">
      <c r="A171" s="119"/>
      <c r="B171" s="129"/>
      <c r="C171" s="103"/>
      <c r="D171" s="103"/>
      <c r="E171" s="105"/>
      <c r="F171" s="68">
        <v>2</v>
      </c>
      <c r="G171" s="26"/>
      <c r="H171" s="29"/>
      <c r="I171" s="108"/>
    </row>
    <row r="172" spans="1:9" s="20" customFormat="1" ht="15.75" thickBot="1">
      <c r="A172" s="119"/>
      <c r="B172" s="129"/>
      <c r="C172" s="103"/>
      <c r="D172" s="103"/>
      <c r="E172" s="105"/>
      <c r="F172" s="68">
        <v>3</v>
      </c>
      <c r="G172" s="26"/>
      <c r="H172" s="29"/>
      <c r="I172" s="108"/>
    </row>
    <row r="173" spans="1:9" s="20" customFormat="1" ht="15.75" thickBot="1">
      <c r="A173" s="119"/>
      <c r="B173" s="129"/>
      <c r="C173" s="103"/>
      <c r="D173" s="103"/>
      <c r="E173" s="105"/>
      <c r="F173" s="68">
        <v>4</v>
      </c>
      <c r="G173" s="26"/>
      <c r="H173" s="29"/>
      <c r="I173" s="108"/>
    </row>
    <row r="174" spans="1:9" s="20" customFormat="1" ht="15.75" thickBot="1">
      <c r="A174" s="120"/>
      <c r="B174" s="138"/>
      <c r="C174" s="104"/>
      <c r="D174" s="104"/>
      <c r="E174" s="106"/>
      <c r="F174" s="68">
        <v>5</v>
      </c>
      <c r="G174" s="27"/>
      <c r="H174" s="30"/>
      <c r="I174" s="109"/>
    </row>
    <row r="175" spans="1:9" s="20" customFormat="1" ht="15" customHeight="1" thickBot="1">
      <c r="A175" s="118">
        <v>35</v>
      </c>
      <c r="B175" s="129"/>
      <c r="C175" s="103"/>
      <c r="D175" s="103"/>
      <c r="E175" s="105"/>
      <c r="F175" s="67">
        <v>1</v>
      </c>
      <c r="G175" s="25"/>
      <c r="H175" s="28"/>
      <c r="I175" s="107"/>
    </row>
    <row r="176" spans="1:9" s="20" customFormat="1" ht="15.75" thickBot="1">
      <c r="A176" s="119"/>
      <c r="B176" s="129"/>
      <c r="C176" s="103"/>
      <c r="D176" s="103"/>
      <c r="E176" s="105"/>
      <c r="F176" s="68">
        <v>2</v>
      </c>
      <c r="G176" s="26"/>
      <c r="H176" s="29"/>
      <c r="I176" s="108"/>
    </row>
    <row r="177" spans="1:9" s="20" customFormat="1" ht="15.75" thickBot="1">
      <c r="A177" s="119"/>
      <c r="B177" s="129"/>
      <c r="C177" s="103"/>
      <c r="D177" s="103"/>
      <c r="E177" s="105"/>
      <c r="F177" s="68">
        <v>3</v>
      </c>
      <c r="G177" s="26"/>
      <c r="H177" s="29"/>
      <c r="I177" s="108"/>
    </row>
    <row r="178" spans="1:9" s="20" customFormat="1" ht="15.75" thickBot="1">
      <c r="A178" s="119"/>
      <c r="B178" s="129"/>
      <c r="C178" s="103"/>
      <c r="D178" s="103"/>
      <c r="E178" s="105"/>
      <c r="F178" s="68">
        <v>4</v>
      </c>
      <c r="G178" s="26"/>
      <c r="H178" s="29"/>
      <c r="I178" s="108"/>
    </row>
    <row r="179" spans="1:9" s="20" customFormat="1" ht="15.75" thickBot="1">
      <c r="A179" s="120"/>
      <c r="B179" s="138"/>
      <c r="C179" s="104"/>
      <c r="D179" s="104"/>
      <c r="E179" s="106"/>
      <c r="F179" s="68">
        <v>5</v>
      </c>
      <c r="G179" s="27"/>
      <c r="H179" s="30"/>
      <c r="I179" s="109"/>
    </row>
    <row r="180" spans="1:9" s="20" customFormat="1" ht="15" customHeight="1" thickBot="1">
      <c r="A180" s="118">
        <v>36</v>
      </c>
      <c r="B180" s="129"/>
      <c r="C180" s="103"/>
      <c r="D180" s="103"/>
      <c r="E180" s="105"/>
      <c r="F180" s="67">
        <v>1</v>
      </c>
      <c r="G180" s="25"/>
      <c r="H180" s="28"/>
      <c r="I180" s="107"/>
    </row>
    <row r="181" spans="1:9" s="20" customFormat="1" ht="15.75" thickBot="1">
      <c r="A181" s="119"/>
      <c r="B181" s="129"/>
      <c r="C181" s="103"/>
      <c r="D181" s="103"/>
      <c r="E181" s="105"/>
      <c r="F181" s="68">
        <v>2</v>
      </c>
      <c r="G181" s="26"/>
      <c r="H181" s="29"/>
      <c r="I181" s="108"/>
    </row>
    <row r="182" spans="1:9" s="20" customFormat="1" ht="15.75" thickBot="1">
      <c r="A182" s="119"/>
      <c r="B182" s="129"/>
      <c r="C182" s="103"/>
      <c r="D182" s="103"/>
      <c r="E182" s="105"/>
      <c r="F182" s="68">
        <v>3</v>
      </c>
      <c r="G182" s="26"/>
      <c r="H182" s="29"/>
      <c r="I182" s="108"/>
    </row>
    <row r="183" spans="1:9" s="20" customFormat="1" ht="15.75" thickBot="1">
      <c r="A183" s="119"/>
      <c r="B183" s="129"/>
      <c r="C183" s="103"/>
      <c r="D183" s="103"/>
      <c r="E183" s="105"/>
      <c r="F183" s="68">
        <v>4</v>
      </c>
      <c r="G183" s="26"/>
      <c r="H183" s="29"/>
      <c r="I183" s="108"/>
    </row>
    <row r="184" spans="1:9" s="20" customFormat="1" ht="15.75" thickBot="1">
      <c r="A184" s="120"/>
      <c r="B184" s="138"/>
      <c r="C184" s="104"/>
      <c r="D184" s="104"/>
      <c r="E184" s="106"/>
      <c r="F184" s="68">
        <v>5</v>
      </c>
      <c r="G184" s="27"/>
      <c r="H184" s="30"/>
      <c r="I184" s="109"/>
    </row>
    <row r="185" spans="1:9" s="20" customFormat="1" ht="15" customHeight="1" thickBot="1">
      <c r="A185" s="118">
        <v>37</v>
      </c>
      <c r="B185" s="129"/>
      <c r="C185" s="103"/>
      <c r="D185" s="103"/>
      <c r="E185" s="105"/>
      <c r="F185" s="67">
        <v>1</v>
      </c>
      <c r="G185" s="25"/>
      <c r="H185" s="28"/>
      <c r="I185" s="107"/>
    </row>
    <row r="186" spans="1:9" s="20" customFormat="1" ht="15.75" thickBot="1">
      <c r="A186" s="119"/>
      <c r="B186" s="129"/>
      <c r="C186" s="103"/>
      <c r="D186" s="103"/>
      <c r="E186" s="105"/>
      <c r="F186" s="68">
        <v>2</v>
      </c>
      <c r="G186" s="26"/>
      <c r="H186" s="29"/>
      <c r="I186" s="108"/>
    </row>
    <row r="187" spans="1:9" s="20" customFormat="1" ht="15.75" thickBot="1">
      <c r="A187" s="119"/>
      <c r="B187" s="129"/>
      <c r="C187" s="103"/>
      <c r="D187" s="103"/>
      <c r="E187" s="105"/>
      <c r="F187" s="68">
        <v>3</v>
      </c>
      <c r="G187" s="26"/>
      <c r="H187" s="29"/>
      <c r="I187" s="108"/>
    </row>
    <row r="188" spans="1:9" s="20" customFormat="1" ht="15.75" thickBot="1">
      <c r="A188" s="119"/>
      <c r="B188" s="129"/>
      <c r="C188" s="103"/>
      <c r="D188" s="103"/>
      <c r="E188" s="105"/>
      <c r="F188" s="68">
        <v>4</v>
      </c>
      <c r="G188" s="26"/>
      <c r="H188" s="29"/>
      <c r="I188" s="108"/>
    </row>
    <row r="189" spans="1:9" s="20" customFormat="1" ht="15.75" thickBot="1">
      <c r="A189" s="120"/>
      <c r="B189" s="138"/>
      <c r="C189" s="104"/>
      <c r="D189" s="104"/>
      <c r="E189" s="106"/>
      <c r="F189" s="68">
        <v>5</v>
      </c>
      <c r="G189" s="27"/>
      <c r="H189" s="30"/>
      <c r="I189" s="109"/>
    </row>
    <row r="190" spans="1:9" s="20" customFormat="1" ht="15" customHeight="1" thickBot="1">
      <c r="A190" s="118">
        <v>38</v>
      </c>
      <c r="B190" s="129"/>
      <c r="C190" s="103"/>
      <c r="D190" s="103"/>
      <c r="E190" s="105"/>
      <c r="F190" s="67">
        <v>1</v>
      </c>
      <c r="G190" s="25"/>
      <c r="H190" s="28"/>
      <c r="I190" s="107"/>
    </row>
    <row r="191" spans="1:9" s="20" customFormat="1" ht="15.75" thickBot="1">
      <c r="A191" s="119"/>
      <c r="B191" s="129"/>
      <c r="C191" s="103"/>
      <c r="D191" s="103"/>
      <c r="E191" s="105"/>
      <c r="F191" s="68">
        <v>2</v>
      </c>
      <c r="G191" s="26"/>
      <c r="H191" s="29"/>
      <c r="I191" s="108"/>
    </row>
    <row r="192" spans="1:9" s="20" customFormat="1" ht="15.75" thickBot="1">
      <c r="A192" s="119"/>
      <c r="B192" s="129"/>
      <c r="C192" s="103"/>
      <c r="D192" s="103"/>
      <c r="E192" s="105"/>
      <c r="F192" s="68">
        <v>3</v>
      </c>
      <c r="G192" s="26"/>
      <c r="H192" s="29"/>
      <c r="I192" s="108"/>
    </row>
    <row r="193" spans="1:9" s="20" customFormat="1" ht="15.75" thickBot="1">
      <c r="A193" s="119"/>
      <c r="B193" s="129"/>
      <c r="C193" s="103"/>
      <c r="D193" s="103"/>
      <c r="E193" s="105"/>
      <c r="F193" s="68">
        <v>4</v>
      </c>
      <c r="G193" s="26"/>
      <c r="H193" s="29"/>
      <c r="I193" s="108"/>
    </row>
    <row r="194" spans="1:9" s="20" customFormat="1" ht="15.75" thickBot="1">
      <c r="A194" s="120"/>
      <c r="B194" s="138"/>
      <c r="C194" s="104"/>
      <c r="D194" s="104"/>
      <c r="E194" s="106"/>
      <c r="F194" s="68">
        <v>5</v>
      </c>
      <c r="G194" s="27"/>
      <c r="H194" s="30"/>
      <c r="I194" s="109"/>
    </row>
    <row r="195" spans="1:9" s="20" customFormat="1" ht="15" customHeight="1" thickBot="1">
      <c r="A195" s="118">
        <v>39</v>
      </c>
      <c r="B195" s="129"/>
      <c r="C195" s="103"/>
      <c r="D195" s="103"/>
      <c r="E195" s="105"/>
      <c r="F195" s="67">
        <v>1</v>
      </c>
      <c r="G195" s="25"/>
      <c r="H195" s="28"/>
      <c r="I195" s="107"/>
    </row>
    <row r="196" spans="1:9" s="20" customFormat="1" ht="15.75" thickBot="1">
      <c r="A196" s="119"/>
      <c r="B196" s="129"/>
      <c r="C196" s="103"/>
      <c r="D196" s="103"/>
      <c r="E196" s="105"/>
      <c r="F196" s="68">
        <v>2</v>
      </c>
      <c r="G196" s="26"/>
      <c r="H196" s="29"/>
      <c r="I196" s="108"/>
    </row>
    <row r="197" spans="1:9" s="20" customFormat="1" ht="15.75" thickBot="1">
      <c r="A197" s="119"/>
      <c r="B197" s="129"/>
      <c r="C197" s="103"/>
      <c r="D197" s="103"/>
      <c r="E197" s="105"/>
      <c r="F197" s="68">
        <v>3</v>
      </c>
      <c r="G197" s="26"/>
      <c r="H197" s="29"/>
      <c r="I197" s="108"/>
    </row>
    <row r="198" spans="1:9" s="20" customFormat="1" ht="15.75" thickBot="1">
      <c r="A198" s="119"/>
      <c r="B198" s="129"/>
      <c r="C198" s="103"/>
      <c r="D198" s="103"/>
      <c r="E198" s="105"/>
      <c r="F198" s="68">
        <v>4</v>
      </c>
      <c r="G198" s="26"/>
      <c r="H198" s="29"/>
      <c r="I198" s="108"/>
    </row>
    <row r="199" spans="1:9" s="20" customFormat="1" ht="15.75" thickBot="1">
      <c r="A199" s="120"/>
      <c r="B199" s="138"/>
      <c r="C199" s="104"/>
      <c r="D199" s="104"/>
      <c r="E199" s="106"/>
      <c r="F199" s="68">
        <v>5</v>
      </c>
      <c r="G199" s="27"/>
      <c r="H199" s="30"/>
      <c r="I199" s="109"/>
    </row>
    <row r="200" spans="1:9" s="20" customFormat="1" ht="15" customHeight="1" thickBot="1">
      <c r="A200" s="118">
        <v>40</v>
      </c>
      <c r="B200" s="129"/>
      <c r="C200" s="103"/>
      <c r="D200" s="103"/>
      <c r="E200" s="105"/>
      <c r="F200" s="67">
        <v>1</v>
      </c>
      <c r="G200" s="25"/>
      <c r="H200" s="28"/>
      <c r="I200" s="107"/>
    </row>
    <row r="201" spans="1:9" s="20" customFormat="1" ht="15.75" thickBot="1">
      <c r="A201" s="119"/>
      <c r="B201" s="129"/>
      <c r="C201" s="103"/>
      <c r="D201" s="103"/>
      <c r="E201" s="105"/>
      <c r="F201" s="68">
        <v>2</v>
      </c>
      <c r="G201" s="26"/>
      <c r="H201" s="29"/>
      <c r="I201" s="108"/>
    </row>
    <row r="202" spans="1:9" s="20" customFormat="1" ht="15.75" thickBot="1">
      <c r="A202" s="119"/>
      <c r="B202" s="129"/>
      <c r="C202" s="103"/>
      <c r="D202" s="103"/>
      <c r="E202" s="105"/>
      <c r="F202" s="68">
        <v>3</v>
      </c>
      <c r="G202" s="26"/>
      <c r="H202" s="29"/>
      <c r="I202" s="108"/>
    </row>
    <row r="203" spans="1:9" s="20" customFormat="1" ht="15.75" thickBot="1">
      <c r="A203" s="119"/>
      <c r="B203" s="129"/>
      <c r="C203" s="103"/>
      <c r="D203" s="103"/>
      <c r="E203" s="105"/>
      <c r="F203" s="68">
        <v>4</v>
      </c>
      <c r="G203" s="26"/>
      <c r="H203" s="29"/>
      <c r="I203" s="108"/>
    </row>
    <row r="204" spans="1:9" s="20" customFormat="1" ht="15.75" thickBot="1">
      <c r="A204" s="120"/>
      <c r="B204" s="138"/>
      <c r="C204" s="104"/>
      <c r="D204" s="104"/>
      <c r="E204" s="106"/>
      <c r="F204" s="68">
        <v>5</v>
      </c>
      <c r="G204" s="27"/>
      <c r="H204" s="30"/>
      <c r="I204" s="109"/>
    </row>
    <row r="205" spans="1:9" s="20" customFormat="1" ht="15" customHeight="1" thickBot="1">
      <c r="A205" s="118">
        <v>41</v>
      </c>
      <c r="B205" s="129"/>
      <c r="C205" s="103"/>
      <c r="D205" s="103"/>
      <c r="E205" s="105"/>
      <c r="F205" s="67">
        <v>1</v>
      </c>
      <c r="G205" s="25"/>
      <c r="H205" s="28"/>
      <c r="I205" s="107"/>
    </row>
    <row r="206" spans="1:9" s="20" customFormat="1" ht="15.75" thickBot="1">
      <c r="A206" s="119"/>
      <c r="B206" s="129"/>
      <c r="C206" s="103"/>
      <c r="D206" s="103"/>
      <c r="E206" s="105"/>
      <c r="F206" s="68">
        <v>2</v>
      </c>
      <c r="G206" s="26"/>
      <c r="H206" s="29"/>
      <c r="I206" s="108"/>
    </row>
    <row r="207" spans="1:9" s="20" customFormat="1" ht="15.75" thickBot="1">
      <c r="A207" s="119"/>
      <c r="B207" s="129"/>
      <c r="C207" s="103"/>
      <c r="D207" s="103"/>
      <c r="E207" s="105"/>
      <c r="F207" s="68">
        <v>3</v>
      </c>
      <c r="G207" s="26"/>
      <c r="H207" s="29"/>
      <c r="I207" s="108"/>
    </row>
    <row r="208" spans="1:9" s="20" customFormat="1" ht="15.75" thickBot="1">
      <c r="A208" s="119"/>
      <c r="B208" s="129"/>
      <c r="C208" s="103"/>
      <c r="D208" s="103"/>
      <c r="E208" s="105"/>
      <c r="F208" s="68">
        <v>4</v>
      </c>
      <c r="G208" s="26"/>
      <c r="H208" s="29"/>
      <c r="I208" s="108"/>
    </row>
    <row r="209" spans="1:9" s="20" customFormat="1" ht="15.75" thickBot="1">
      <c r="A209" s="120"/>
      <c r="B209" s="138"/>
      <c r="C209" s="104"/>
      <c r="D209" s="104"/>
      <c r="E209" s="106"/>
      <c r="F209" s="68">
        <v>5</v>
      </c>
      <c r="G209" s="27"/>
      <c r="H209" s="30"/>
      <c r="I209" s="109"/>
    </row>
    <row r="210" spans="1:9" s="20" customFormat="1" ht="15" customHeight="1" thickBot="1">
      <c r="A210" s="118">
        <v>42</v>
      </c>
      <c r="B210" s="129"/>
      <c r="C210" s="103"/>
      <c r="D210" s="103"/>
      <c r="E210" s="105"/>
      <c r="F210" s="67">
        <v>1</v>
      </c>
      <c r="G210" s="25"/>
      <c r="H210" s="28"/>
      <c r="I210" s="107"/>
    </row>
    <row r="211" spans="1:9" s="20" customFormat="1" ht="15.75" thickBot="1">
      <c r="A211" s="119"/>
      <c r="B211" s="129"/>
      <c r="C211" s="103"/>
      <c r="D211" s="103"/>
      <c r="E211" s="105"/>
      <c r="F211" s="68">
        <v>2</v>
      </c>
      <c r="G211" s="26"/>
      <c r="H211" s="29"/>
      <c r="I211" s="108"/>
    </row>
    <row r="212" spans="1:9" s="20" customFormat="1" ht="15.75" thickBot="1">
      <c r="A212" s="119"/>
      <c r="B212" s="129"/>
      <c r="C212" s="103"/>
      <c r="D212" s="103"/>
      <c r="E212" s="105"/>
      <c r="F212" s="68">
        <v>3</v>
      </c>
      <c r="G212" s="26"/>
      <c r="H212" s="29"/>
      <c r="I212" s="108"/>
    </row>
    <row r="213" spans="1:9" s="20" customFormat="1" ht="15.75" thickBot="1">
      <c r="A213" s="119"/>
      <c r="B213" s="129"/>
      <c r="C213" s="103"/>
      <c r="D213" s="103"/>
      <c r="E213" s="105"/>
      <c r="F213" s="68">
        <v>4</v>
      </c>
      <c r="G213" s="26"/>
      <c r="H213" s="29"/>
      <c r="I213" s="108"/>
    </row>
    <row r="214" spans="1:9" s="20" customFormat="1" ht="15.75" thickBot="1">
      <c r="A214" s="120"/>
      <c r="B214" s="138"/>
      <c r="C214" s="104"/>
      <c r="D214" s="104"/>
      <c r="E214" s="106"/>
      <c r="F214" s="68">
        <v>5</v>
      </c>
      <c r="G214" s="27"/>
      <c r="H214" s="30"/>
      <c r="I214" s="109"/>
    </row>
    <row r="215" spans="1:9" s="20" customFormat="1" ht="15" customHeight="1" thickBot="1">
      <c r="A215" s="118">
        <v>43</v>
      </c>
      <c r="B215" s="129"/>
      <c r="C215" s="103"/>
      <c r="D215" s="103"/>
      <c r="E215" s="105"/>
      <c r="F215" s="67">
        <v>1</v>
      </c>
      <c r="G215" s="25"/>
      <c r="H215" s="28"/>
      <c r="I215" s="107"/>
    </row>
    <row r="216" spans="1:9" s="20" customFormat="1" ht="15.75" thickBot="1">
      <c r="A216" s="119"/>
      <c r="B216" s="129"/>
      <c r="C216" s="103"/>
      <c r="D216" s="103"/>
      <c r="E216" s="105"/>
      <c r="F216" s="68">
        <v>2</v>
      </c>
      <c r="G216" s="26"/>
      <c r="H216" s="29"/>
      <c r="I216" s="108"/>
    </row>
    <row r="217" spans="1:9" s="20" customFormat="1" ht="15.75" thickBot="1">
      <c r="A217" s="119"/>
      <c r="B217" s="129"/>
      <c r="C217" s="103"/>
      <c r="D217" s="103"/>
      <c r="E217" s="105"/>
      <c r="F217" s="68">
        <v>3</v>
      </c>
      <c r="G217" s="26"/>
      <c r="H217" s="29"/>
      <c r="I217" s="108"/>
    </row>
    <row r="218" spans="1:9" s="20" customFormat="1" ht="15.75" thickBot="1">
      <c r="A218" s="119"/>
      <c r="B218" s="129"/>
      <c r="C218" s="103"/>
      <c r="D218" s="103"/>
      <c r="E218" s="105"/>
      <c r="F218" s="68">
        <v>4</v>
      </c>
      <c r="G218" s="26"/>
      <c r="H218" s="29"/>
      <c r="I218" s="108"/>
    </row>
    <row r="219" spans="1:9" s="20" customFormat="1" ht="15.75" thickBot="1">
      <c r="A219" s="120"/>
      <c r="B219" s="138"/>
      <c r="C219" s="104"/>
      <c r="D219" s="104"/>
      <c r="E219" s="106"/>
      <c r="F219" s="68">
        <v>5</v>
      </c>
      <c r="G219" s="27"/>
      <c r="H219" s="30"/>
      <c r="I219" s="109"/>
    </row>
    <row r="220" spans="1:9" s="20" customFormat="1" ht="15" customHeight="1" thickBot="1">
      <c r="A220" s="118">
        <v>44</v>
      </c>
      <c r="B220" s="129"/>
      <c r="C220" s="103"/>
      <c r="D220" s="103"/>
      <c r="E220" s="105"/>
      <c r="F220" s="67">
        <v>1</v>
      </c>
      <c r="G220" s="25"/>
      <c r="H220" s="28"/>
      <c r="I220" s="107"/>
    </row>
    <row r="221" spans="1:9" s="20" customFormat="1" ht="15.75" thickBot="1">
      <c r="A221" s="119"/>
      <c r="B221" s="129"/>
      <c r="C221" s="103"/>
      <c r="D221" s="103"/>
      <c r="E221" s="105"/>
      <c r="F221" s="68">
        <v>2</v>
      </c>
      <c r="G221" s="26"/>
      <c r="H221" s="29"/>
      <c r="I221" s="108"/>
    </row>
    <row r="222" spans="1:9" s="20" customFormat="1" ht="15.75" thickBot="1">
      <c r="A222" s="119"/>
      <c r="B222" s="129"/>
      <c r="C222" s="103"/>
      <c r="D222" s="103"/>
      <c r="E222" s="105"/>
      <c r="F222" s="68">
        <v>3</v>
      </c>
      <c r="G222" s="26"/>
      <c r="H222" s="29"/>
      <c r="I222" s="108"/>
    </row>
    <row r="223" spans="1:9" s="20" customFormat="1" ht="15.75" thickBot="1">
      <c r="A223" s="119"/>
      <c r="B223" s="129"/>
      <c r="C223" s="103"/>
      <c r="D223" s="103"/>
      <c r="E223" s="105"/>
      <c r="F223" s="68">
        <v>4</v>
      </c>
      <c r="G223" s="26"/>
      <c r="H223" s="29"/>
      <c r="I223" s="108"/>
    </row>
    <row r="224" spans="1:9" s="20" customFormat="1" ht="15.75" thickBot="1">
      <c r="A224" s="120"/>
      <c r="B224" s="138"/>
      <c r="C224" s="104"/>
      <c r="D224" s="104"/>
      <c r="E224" s="106"/>
      <c r="F224" s="68">
        <v>5</v>
      </c>
      <c r="G224" s="27"/>
      <c r="H224" s="30"/>
      <c r="I224" s="109"/>
    </row>
    <row r="225" spans="1:9" s="20" customFormat="1" ht="15" customHeight="1" thickBot="1">
      <c r="A225" s="118">
        <v>45</v>
      </c>
      <c r="B225" s="129"/>
      <c r="C225" s="103"/>
      <c r="D225" s="103"/>
      <c r="E225" s="105"/>
      <c r="F225" s="67">
        <v>1</v>
      </c>
      <c r="G225" s="25"/>
      <c r="H225" s="28"/>
      <c r="I225" s="107"/>
    </row>
    <row r="226" spans="1:9" s="20" customFormat="1" ht="15.75" thickBot="1">
      <c r="A226" s="119"/>
      <c r="B226" s="129"/>
      <c r="C226" s="103"/>
      <c r="D226" s="103"/>
      <c r="E226" s="105"/>
      <c r="F226" s="68">
        <v>2</v>
      </c>
      <c r="G226" s="26"/>
      <c r="H226" s="29"/>
      <c r="I226" s="108"/>
    </row>
    <row r="227" spans="1:9" s="20" customFormat="1" ht="15.75" thickBot="1">
      <c r="A227" s="119"/>
      <c r="B227" s="129"/>
      <c r="C227" s="103"/>
      <c r="D227" s="103"/>
      <c r="E227" s="105"/>
      <c r="F227" s="68">
        <v>3</v>
      </c>
      <c r="G227" s="26"/>
      <c r="H227" s="29"/>
      <c r="I227" s="108"/>
    </row>
    <row r="228" spans="1:9" s="20" customFormat="1" ht="15.75" thickBot="1">
      <c r="A228" s="119"/>
      <c r="B228" s="129"/>
      <c r="C228" s="103"/>
      <c r="D228" s="103"/>
      <c r="E228" s="105"/>
      <c r="F228" s="68">
        <v>4</v>
      </c>
      <c r="G228" s="26"/>
      <c r="H228" s="29"/>
      <c r="I228" s="108"/>
    </row>
    <row r="229" spans="1:9" s="20" customFormat="1" ht="15.75" thickBot="1">
      <c r="A229" s="120"/>
      <c r="B229" s="138"/>
      <c r="C229" s="104"/>
      <c r="D229" s="104"/>
      <c r="E229" s="106"/>
      <c r="F229" s="68">
        <v>5</v>
      </c>
      <c r="G229" s="27"/>
      <c r="H229" s="30"/>
      <c r="I229" s="109"/>
    </row>
    <row r="230" spans="1:9" s="20" customFormat="1" ht="15" customHeight="1" thickBot="1">
      <c r="A230" s="118">
        <v>46</v>
      </c>
      <c r="B230" s="129"/>
      <c r="C230" s="103"/>
      <c r="D230" s="103"/>
      <c r="E230" s="105"/>
      <c r="F230" s="67">
        <v>1</v>
      </c>
      <c r="G230" s="25"/>
      <c r="H230" s="28"/>
      <c r="I230" s="107"/>
    </row>
    <row r="231" spans="1:9" s="20" customFormat="1" ht="15.75" thickBot="1">
      <c r="A231" s="119"/>
      <c r="B231" s="129"/>
      <c r="C231" s="103"/>
      <c r="D231" s="103"/>
      <c r="E231" s="105"/>
      <c r="F231" s="68">
        <v>2</v>
      </c>
      <c r="G231" s="26"/>
      <c r="H231" s="29"/>
      <c r="I231" s="108"/>
    </row>
    <row r="232" spans="1:9" s="20" customFormat="1" ht="15.75" thickBot="1">
      <c r="A232" s="119"/>
      <c r="B232" s="129"/>
      <c r="C232" s="103"/>
      <c r="D232" s="103"/>
      <c r="E232" s="105"/>
      <c r="F232" s="68">
        <v>3</v>
      </c>
      <c r="G232" s="26"/>
      <c r="H232" s="29"/>
      <c r="I232" s="108"/>
    </row>
    <row r="233" spans="1:9" s="20" customFormat="1" ht="15.75" thickBot="1">
      <c r="A233" s="119"/>
      <c r="B233" s="129"/>
      <c r="C233" s="103"/>
      <c r="D233" s="103"/>
      <c r="E233" s="105"/>
      <c r="F233" s="68">
        <v>4</v>
      </c>
      <c r="G233" s="26"/>
      <c r="H233" s="29"/>
      <c r="I233" s="108"/>
    </row>
    <row r="234" spans="1:9" s="20" customFormat="1" ht="15.75" thickBot="1">
      <c r="A234" s="120"/>
      <c r="B234" s="138"/>
      <c r="C234" s="104"/>
      <c r="D234" s="104"/>
      <c r="E234" s="106"/>
      <c r="F234" s="68">
        <v>5</v>
      </c>
      <c r="G234" s="27"/>
      <c r="H234" s="30"/>
      <c r="I234" s="109"/>
    </row>
    <row r="235" spans="1:9" s="20" customFormat="1" ht="15" customHeight="1" thickBot="1">
      <c r="A235" s="118">
        <v>47</v>
      </c>
      <c r="B235" s="129"/>
      <c r="C235" s="103"/>
      <c r="D235" s="103"/>
      <c r="E235" s="105"/>
      <c r="F235" s="67">
        <v>1</v>
      </c>
      <c r="G235" s="25"/>
      <c r="H235" s="28"/>
      <c r="I235" s="107"/>
    </row>
    <row r="236" spans="1:9" s="20" customFormat="1" ht="15.75" thickBot="1">
      <c r="A236" s="119"/>
      <c r="B236" s="129"/>
      <c r="C236" s="103"/>
      <c r="D236" s="103"/>
      <c r="E236" s="105"/>
      <c r="F236" s="68">
        <v>2</v>
      </c>
      <c r="G236" s="26"/>
      <c r="H236" s="29"/>
      <c r="I236" s="108"/>
    </row>
    <row r="237" spans="1:9" s="20" customFormat="1" ht="15.75" thickBot="1">
      <c r="A237" s="119"/>
      <c r="B237" s="129"/>
      <c r="C237" s="103"/>
      <c r="D237" s="103"/>
      <c r="E237" s="105"/>
      <c r="F237" s="68">
        <v>3</v>
      </c>
      <c r="G237" s="26"/>
      <c r="H237" s="29"/>
      <c r="I237" s="108"/>
    </row>
    <row r="238" spans="1:9" s="20" customFormat="1" ht="15.75" thickBot="1">
      <c r="A238" s="119"/>
      <c r="B238" s="129"/>
      <c r="C238" s="103"/>
      <c r="D238" s="103"/>
      <c r="E238" s="105"/>
      <c r="F238" s="68">
        <v>4</v>
      </c>
      <c r="G238" s="26"/>
      <c r="H238" s="29"/>
      <c r="I238" s="108"/>
    </row>
    <row r="239" spans="1:9" s="20" customFormat="1" ht="15.75" thickBot="1">
      <c r="A239" s="120"/>
      <c r="B239" s="138"/>
      <c r="C239" s="104"/>
      <c r="D239" s="104"/>
      <c r="E239" s="106"/>
      <c r="F239" s="68">
        <v>5</v>
      </c>
      <c r="G239" s="27"/>
      <c r="H239" s="30"/>
      <c r="I239" s="109"/>
    </row>
    <row r="240" spans="1:9" s="20" customFormat="1" ht="15" customHeight="1" thickBot="1">
      <c r="A240" s="118">
        <v>48</v>
      </c>
      <c r="B240" s="129"/>
      <c r="C240" s="103"/>
      <c r="D240" s="103"/>
      <c r="E240" s="105"/>
      <c r="F240" s="67">
        <v>1</v>
      </c>
      <c r="G240" s="25"/>
      <c r="H240" s="28"/>
      <c r="I240" s="107"/>
    </row>
    <row r="241" spans="1:9" s="20" customFormat="1" ht="15.75" thickBot="1">
      <c r="A241" s="119"/>
      <c r="B241" s="129"/>
      <c r="C241" s="103"/>
      <c r="D241" s="103"/>
      <c r="E241" s="105"/>
      <c r="F241" s="68">
        <v>2</v>
      </c>
      <c r="G241" s="26"/>
      <c r="H241" s="29"/>
      <c r="I241" s="108"/>
    </row>
    <row r="242" spans="1:9" s="20" customFormat="1" ht="15.75" thickBot="1">
      <c r="A242" s="119"/>
      <c r="B242" s="129"/>
      <c r="C242" s="103"/>
      <c r="D242" s="103"/>
      <c r="E242" s="105"/>
      <c r="F242" s="68">
        <v>3</v>
      </c>
      <c r="G242" s="26"/>
      <c r="H242" s="29"/>
      <c r="I242" s="108"/>
    </row>
    <row r="243" spans="1:9" s="20" customFormat="1" ht="15.75" thickBot="1">
      <c r="A243" s="119"/>
      <c r="B243" s="129"/>
      <c r="C243" s="103"/>
      <c r="D243" s="103"/>
      <c r="E243" s="105"/>
      <c r="F243" s="68">
        <v>4</v>
      </c>
      <c r="G243" s="26"/>
      <c r="H243" s="29"/>
      <c r="I243" s="108"/>
    </row>
    <row r="244" spans="1:9" s="20" customFormat="1" ht="15.75" thickBot="1">
      <c r="A244" s="120"/>
      <c r="B244" s="138"/>
      <c r="C244" s="104"/>
      <c r="D244" s="104"/>
      <c r="E244" s="106"/>
      <c r="F244" s="68">
        <v>5</v>
      </c>
      <c r="G244" s="27"/>
      <c r="H244" s="30"/>
      <c r="I244" s="109"/>
    </row>
    <row r="245" spans="1:9" s="20" customFormat="1" ht="15" customHeight="1" thickBot="1">
      <c r="A245" s="118">
        <v>49</v>
      </c>
      <c r="B245" s="129"/>
      <c r="C245" s="103"/>
      <c r="D245" s="103"/>
      <c r="E245" s="105"/>
      <c r="F245" s="67">
        <v>1</v>
      </c>
      <c r="G245" s="25"/>
      <c r="H245" s="28"/>
      <c r="I245" s="107"/>
    </row>
    <row r="246" spans="1:9" s="20" customFormat="1" ht="15.75" thickBot="1">
      <c r="A246" s="119"/>
      <c r="B246" s="129"/>
      <c r="C246" s="103"/>
      <c r="D246" s="103"/>
      <c r="E246" s="105"/>
      <c r="F246" s="68">
        <v>2</v>
      </c>
      <c r="G246" s="26"/>
      <c r="H246" s="29"/>
      <c r="I246" s="108"/>
    </row>
    <row r="247" spans="1:9" s="20" customFormat="1" ht="15.75" thickBot="1">
      <c r="A247" s="119"/>
      <c r="B247" s="129"/>
      <c r="C247" s="103"/>
      <c r="D247" s="103"/>
      <c r="E247" s="105"/>
      <c r="F247" s="68">
        <v>3</v>
      </c>
      <c r="G247" s="26"/>
      <c r="H247" s="29"/>
      <c r="I247" s="108"/>
    </row>
    <row r="248" spans="1:9" s="20" customFormat="1" ht="15.75" thickBot="1">
      <c r="A248" s="119"/>
      <c r="B248" s="129"/>
      <c r="C248" s="103"/>
      <c r="D248" s="103"/>
      <c r="E248" s="105"/>
      <c r="F248" s="68">
        <v>4</v>
      </c>
      <c r="G248" s="26"/>
      <c r="H248" s="29"/>
      <c r="I248" s="108"/>
    </row>
    <row r="249" spans="1:9" s="20" customFormat="1" ht="15.75" thickBot="1">
      <c r="A249" s="120"/>
      <c r="B249" s="138"/>
      <c r="C249" s="104"/>
      <c r="D249" s="104"/>
      <c r="E249" s="106"/>
      <c r="F249" s="68">
        <v>5</v>
      </c>
      <c r="G249" s="27"/>
      <c r="H249" s="30"/>
      <c r="I249" s="109"/>
    </row>
    <row r="250" spans="1:9" s="20" customFormat="1" ht="15" customHeight="1" thickBot="1">
      <c r="A250" s="118">
        <v>50</v>
      </c>
      <c r="B250" s="129"/>
      <c r="C250" s="103"/>
      <c r="D250" s="103"/>
      <c r="E250" s="105"/>
      <c r="F250" s="67">
        <v>1</v>
      </c>
      <c r="G250" s="25"/>
      <c r="H250" s="28"/>
      <c r="I250" s="107"/>
    </row>
    <row r="251" spans="1:9" s="20" customFormat="1" ht="15.75" thickBot="1">
      <c r="A251" s="119"/>
      <c r="B251" s="129"/>
      <c r="C251" s="103"/>
      <c r="D251" s="103"/>
      <c r="E251" s="105"/>
      <c r="F251" s="68">
        <v>2</v>
      </c>
      <c r="G251" s="26"/>
      <c r="H251" s="29"/>
      <c r="I251" s="108"/>
    </row>
    <row r="252" spans="1:9" s="20" customFormat="1" ht="15.75" thickBot="1">
      <c r="A252" s="119"/>
      <c r="B252" s="129"/>
      <c r="C252" s="103"/>
      <c r="D252" s="103"/>
      <c r="E252" s="105"/>
      <c r="F252" s="68">
        <v>3</v>
      </c>
      <c r="G252" s="26"/>
      <c r="H252" s="29"/>
      <c r="I252" s="108"/>
    </row>
    <row r="253" spans="1:9" s="20" customFormat="1" ht="15.75" thickBot="1">
      <c r="A253" s="119"/>
      <c r="B253" s="129"/>
      <c r="C253" s="103"/>
      <c r="D253" s="103"/>
      <c r="E253" s="105"/>
      <c r="F253" s="68">
        <v>4</v>
      </c>
      <c r="G253" s="26"/>
      <c r="H253" s="29"/>
      <c r="I253" s="108"/>
    </row>
    <row r="254" spans="1:9" s="20" customFormat="1" ht="15.75" thickBot="1">
      <c r="A254" s="120"/>
      <c r="B254" s="138"/>
      <c r="C254" s="104"/>
      <c r="D254" s="104"/>
      <c r="E254" s="106"/>
      <c r="F254" s="68">
        <v>5</v>
      </c>
      <c r="G254" s="27"/>
      <c r="H254" s="30"/>
      <c r="I254" s="109"/>
    </row>
    <row r="255" spans="1:9" s="20" customFormat="1" ht="24" customHeight="1" thickBot="1">
      <c r="A255" s="139" t="s">
        <v>446</v>
      </c>
      <c r="B255" s="140"/>
      <c r="C255" s="22">
        <f>SUM(C5:C254)</f>
        <v>1345</v>
      </c>
      <c r="D255" s="59"/>
      <c r="E255" s="22">
        <f>SUM(E5:E254)</f>
        <v>1015</v>
      </c>
      <c r="F255" s="60"/>
      <c r="G255" s="57"/>
      <c r="H255" s="57"/>
      <c r="I255" s="58"/>
    </row>
  </sheetData>
  <sheetProtection password="C504" sheet="1" objects="1" scenarios="1" selectLockedCells="1"/>
  <mergeCells count="305">
    <mergeCell ref="A195:A199"/>
    <mergeCell ref="A185:A189"/>
    <mergeCell ref="A250:A254"/>
    <mergeCell ref="B250:B254"/>
    <mergeCell ref="B240:B244"/>
    <mergeCell ref="A230:A234"/>
    <mergeCell ref="B200:B204"/>
    <mergeCell ref="B205:B209"/>
    <mergeCell ref="B235:B239"/>
    <mergeCell ref="A235:A239"/>
    <mergeCell ref="B195:B199"/>
    <mergeCell ref="A225:A229"/>
    <mergeCell ref="A220:A224"/>
    <mergeCell ref="B220:B224"/>
    <mergeCell ref="B225:B229"/>
    <mergeCell ref="A215:A219"/>
    <mergeCell ref="B245:B249"/>
    <mergeCell ref="A210:A214"/>
    <mergeCell ref="B230:B234"/>
    <mergeCell ref="B190:B194"/>
    <mergeCell ref="B215:B219"/>
    <mergeCell ref="B210:B214"/>
    <mergeCell ref="A240:A244"/>
    <mergeCell ref="A200:A204"/>
    <mergeCell ref="A245:A249"/>
    <mergeCell ref="A255:B255"/>
    <mergeCell ref="C210:C214"/>
    <mergeCell ref="C215:C219"/>
    <mergeCell ref="C205:C209"/>
    <mergeCell ref="C250:C254"/>
    <mergeCell ref="C220:C224"/>
    <mergeCell ref="C170:C174"/>
    <mergeCell ref="C175:C179"/>
    <mergeCell ref="C185:C189"/>
    <mergeCell ref="B175:B179"/>
    <mergeCell ref="C165:C169"/>
    <mergeCell ref="C160:C164"/>
    <mergeCell ref="C195:C199"/>
    <mergeCell ref="C200:C204"/>
    <mergeCell ref="C190:C194"/>
    <mergeCell ref="B185:B189"/>
    <mergeCell ref="D195:D199"/>
    <mergeCell ref="D205:D209"/>
    <mergeCell ref="D210:D214"/>
    <mergeCell ref="A155:A159"/>
    <mergeCell ref="A160:A164"/>
    <mergeCell ref="D160:D164"/>
    <mergeCell ref="D190:D194"/>
    <mergeCell ref="B160:B164"/>
    <mergeCell ref="B180:B184"/>
    <mergeCell ref="A205:A209"/>
    <mergeCell ref="D165:D169"/>
    <mergeCell ref="A175:A179"/>
    <mergeCell ref="A180:A184"/>
    <mergeCell ref="A165:A169"/>
    <mergeCell ref="A170:A174"/>
    <mergeCell ref="B165:B169"/>
    <mergeCell ref="C180:C184"/>
    <mergeCell ref="A190:A194"/>
    <mergeCell ref="D185:D189"/>
    <mergeCell ref="D180:D184"/>
    <mergeCell ref="D175:D179"/>
    <mergeCell ref="D170:D174"/>
    <mergeCell ref="C155:C159"/>
    <mergeCell ref="B170:B174"/>
    <mergeCell ref="A150:A154"/>
    <mergeCell ref="B150:B154"/>
    <mergeCell ref="D150:D154"/>
    <mergeCell ref="D155:D159"/>
    <mergeCell ref="C150:C154"/>
    <mergeCell ref="B135:B139"/>
    <mergeCell ref="A135:A139"/>
    <mergeCell ref="B140:B144"/>
    <mergeCell ref="A140:A144"/>
    <mergeCell ref="B155:B159"/>
    <mergeCell ref="A145:A149"/>
    <mergeCell ref="D140:D144"/>
    <mergeCell ref="B145:B149"/>
    <mergeCell ref="D145:D149"/>
    <mergeCell ref="C140:C144"/>
    <mergeCell ref="C145:C149"/>
    <mergeCell ref="C135:C139"/>
    <mergeCell ref="D80:D84"/>
    <mergeCell ref="D95:D99"/>
    <mergeCell ref="D85:D89"/>
    <mergeCell ref="D135:D139"/>
    <mergeCell ref="D90:D94"/>
    <mergeCell ref="D105:D109"/>
    <mergeCell ref="D100:D104"/>
    <mergeCell ref="D115:D119"/>
    <mergeCell ref="C80:C84"/>
    <mergeCell ref="C130:C134"/>
    <mergeCell ref="C110:C114"/>
    <mergeCell ref="D110:D114"/>
    <mergeCell ref="A85:A89"/>
    <mergeCell ref="A100:A104"/>
    <mergeCell ref="A90:A94"/>
    <mergeCell ref="A130:A134"/>
    <mergeCell ref="A125:A129"/>
    <mergeCell ref="C125:C129"/>
    <mergeCell ref="D130:D134"/>
    <mergeCell ref="D125:D129"/>
    <mergeCell ref="D120:D124"/>
    <mergeCell ref="B120:B124"/>
    <mergeCell ref="B130:B134"/>
    <mergeCell ref="C85:C89"/>
    <mergeCell ref="B125:B129"/>
    <mergeCell ref="C115:C119"/>
    <mergeCell ref="B105:B109"/>
    <mergeCell ref="D75:D79"/>
    <mergeCell ref="B80:B84"/>
    <mergeCell ref="B95:B99"/>
    <mergeCell ref="B85:B89"/>
    <mergeCell ref="C90:C94"/>
    <mergeCell ref="B100:B104"/>
    <mergeCell ref="A120:A124"/>
    <mergeCell ref="C95:C99"/>
    <mergeCell ref="A65:A69"/>
    <mergeCell ref="A70:A74"/>
    <mergeCell ref="A115:A119"/>
    <mergeCell ref="A75:A79"/>
    <mergeCell ref="A95:A99"/>
    <mergeCell ref="A80:A84"/>
    <mergeCell ref="A105:A109"/>
    <mergeCell ref="A110:A114"/>
    <mergeCell ref="C120:C124"/>
    <mergeCell ref="C105:C109"/>
    <mergeCell ref="B75:B79"/>
    <mergeCell ref="B110:B114"/>
    <mergeCell ref="B115:B119"/>
    <mergeCell ref="C100:C104"/>
    <mergeCell ref="B90:B94"/>
    <mergeCell ref="C75:C79"/>
    <mergeCell ref="D40:D44"/>
    <mergeCell ref="C70:C74"/>
    <mergeCell ref="B70:B74"/>
    <mergeCell ref="B40:B44"/>
    <mergeCell ref="D60:D64"/>
    <mergeCell ref="B65:B69"/>
    <mergeCell ref="D70:D74"/>
    <mergeCell ref="D65:D69"/>
    <mergeCell ref="B60:B64"/>
    <mergeCell ref="B55:B59"/>
    <mergeCell ref="C65:C69"/>
    <mergeCell ref="C60:C64"/>
    <mergeCell ref="C55:C59"/>
    <mergeCell ref="D50:D54"/>
    <mergeCell ref="D55:D59"/>
    <mergeCell ref="D45:D49"/>
    <mergeCell ref="A55:A59"/>
    <mergeCell ref="C50:C54"/>
    <mergeCell ref="B45:B49"/>
    <mergeCell ref="B35:B39"/>
    <mergeCell ref="A40:A44"/>
    <mergeCell ref="C45:C49"/>
    <mergeCell ref="C40:C44"/>
    <mergeCell ref="A45:A49"/>
    <mergeCell ref="C35:C39"/>
    <mergeCell ref="B50:B54"/>
    <mergeCell ref="A50:A54"/>
    <mergeCell ref="A60:A64"/>
    <mergeCell ref="A1:I1"/>
    <mergeCell ref="A3:I3"/>
    <mergeCell ref="A4:B4"/>
    <mergeCell ref="F4:G4"/>
    <mergeCell ref="I25:I29"/>
    <mergeCell ref="I5:I9"/>
    <mergeCell ref="I30:I34"/>
    <mergeCell ref="A5:A9"/>
    <mergeCell ref="A35:A39"/>
    <mergeCell ref="A15:A19"/>
    <mergeCell ref="A10:A14"/>
    <mergeCell ref="A30:A34"/>
    <mergeCell ref="C20:C24"/>
    <mergeCell ref="B25:B29"/>
    <mergeCell ref="A20:A24"/>
    <mergeCell ref="A25:A29"/>
    <mergeCell ref="B30:B34"/>
    <mergeCell ref="B20:B24"/>
    <mergeCell ref="D10:D14"/>
    <mergeCell ref="C10:C14"/>
    <mergeCell ref="C15:C19"/>
    <mergeCell ref="B10:B14"/>
    <mergeCell ref="D30:D34"/>
    <mergeCell ref="B15:B19"/>
    <mergeCell ref="E5:E9"/>
    <mergeCell ref="D15:D19"/>
    <mergeCell ref="I20:I24"/>
    <mergeCell ref="I35:I39"/>
    <mergeCell ref="B5:B9"/>
    <mergeCell ref="I15:I19"/>
    <mergeCell ref="E10:E14"/>
    <mergeCell ref="I10:I14"/>
    <mergeCell ref="E30:E34"/>
    <mergeCell ref="E25:E29"/>
    <mergeCell ref="E20:E24"/>
    <mergeCell ref="E15:E19"/>
    <mergeCell ref="C5:C9"/>
    <mergeCell ref="D5:D9"/>
    <mergeCell ref="D20:D24"/>
    <mergeCell ref="C25:C29"/>
    <mergeCell ref="D25:D29"/>
    <mergeCell ref="D35:D39"/>
    <mergeCell ref="C30:C34"/>
    <mergeCell ref="I55:I59"/>
    <mergeCell ref="E55:E59"/>
    <mergeCell ref="E50:E54"/>
    <mergeCell ref="I50:I54"/>
    <mergeCell ref="I60:I64"/>
    <mergeCell ref="E35:E39"/>
    <mergeCell ref="I40:I44"/>
    <mergeCell ref="E40:E44"/>
    <mergeCell ref="I45:I49"/>
    <mergeCell ref="E45:E49"/>
    <mergeCell ref="E80:E84"/>
    <mergeCell ref="E90:E94"/>
    <mergeCell ref="E75:E79"/>
    <mergeCell ref="E85:E89"/>
    <mergeCell ref="I70:I74"/>
    <mergeCell ref="E60:E64"/>
    <mergeCell ref="I85:I89"/>
    <mergeCell ref="I80:I84"/>
    <mergeCell ref="I75:I79"/>
    <mergeCell ref="E70:E74"/>
    <mergeCell ref="I65:I69"/>
    <mergeCell ref="E65:E69"/>
    <mergeCell ref="I115:I119"/>
    <mergeCell ref="E115:E119"/>
    <mergeCell ref="I110:I114"/>
    <mergeCell ref="E110:E114"/>
    <mergeCell ref="I90:I94"/>
    <mergeCell ref="E125:E129"/>
    <mergeCell ref="E105:E109"/>
    <mergeCell ref="E185:E189"/>
    <mergeCell ref="I105:I109"/>
    <mergeCell ref="E130:E134"/>
    <mergeCell ref="I130:I134"/>
    <mergeCell ref="E150:E154"/>
    <mergeCell ref="E145:E149"/>
    <mergeCell ref="I120:I124"/>
    <mergeCell ref="E120:E124"/>
    <mergeCell ref="I125:I129"/>
    <mergeCell ref="E95:E99"/>
    <mergeCell ref="I95:I99"/>
    <mergeCell ref="I100:I104"/>
    <mergeCell ref="E100:E104"/>
    <mergeCell ref="E180:E184"/>
    <mergeCell ref="I135:I139"/>
    <mergeCell ref="I140:I144"/>
    <mergeCell ref="E135:E139"/>
    <mergeCell ref="I145:I149"/>
    <mergeCell ref="I150:I154"/>
    <mergeCell ref="E175:E179"/>
    <mergeCell ref="I155:I159"/>
    <mergeCell ref="E160:E164"/>
    <mergeCell ref="I160:I164"/>
    <mergeCell ref="E170:E174"/>
    <mergeCell ref="I170:I174"/>
    <mergeCell ref="I165:I169"/>
    <mergeCell ref="E165:E169"/>
    <mergeCell ref="E155:E159"/>
    <mergeCell ref="E140:E144"/>
    <mergeCell ref="E200:E204"/>
    <mergeCell ref="D215:D219"/>
    <mergeCell ref="D225:D229"/>
    <mergeCell ref="I200:I204"/>
    <mergeCell ref="I215:I219"/>
    <mergeCell ref="I205:I209"/>
    <mergeCell ref="E210:E214"/>
    <mergeCell ref="E215:E219"/>
    <mergeCell ref="E225:E229"/>
    <mergeCell ref="I220:I224"/>
    <mergeCell ref="D220:D224"/>
    <mergeCell ref="I225:I229"/>
    <mergeCell ref="I210:I214"/>
    <mergeCell ref="E205:E209"/>
    <mergeCell ref="D200:D204"/>
    <mergeCell ref="E220:E224"/>
    <mergeCell ref="I190:I194"/>
    <mergeCell ref="E195:E199"/>
    <mergeCell ref="E190:E194"/>
    <mergeCell ref="I195:I199"/>
    <mergeCell ref="I180:I184"/>
    <mergeCell ref="I185:I189"/>
    <mergeCell ref="I175:I179"/>
    <mergeCell ref="D235:D239"/>
    <mergeCell ref="C225:C229"/>
    <mergeCell ref="D250:D254"/>
    <mergeCell ref="C245:C249"/>
    <mergeCell ref="C240:C244"/>
    <mergeCell ref="D245:D249"/>
    <mergeCell ref="I250:I254"/>
    <mergeCell ref="D240:D244"/>
    <mergeCell ref="D230:D234"/>
    <mergeCell ref="E250:E254"/>
    <mergeCell ref="E240:E244"/>
    <mergeCell ref="I235:I239"/>
    <mergeCell ref="E235:E239"/>
    <mergeCell ref="I240:I244"/>
    <mergeCell ref="E245:E249"/>
    <mergeCell ref="I245:I249"/>
    <mergeCell ref="E230:E234"/>
    <mergeCell ref="I230:I234"/>
    <mergeCell ref="C230:C234"/>
    <mergeCell ref="C235:C239"/>
  </mergeCells>
  <phoneticPr fontId="2" type="noConversion"/>
  <conditionalFormatting sqref="A20:A254 I5 I10 I15 I20:I254 B5:H254">
    <cfRule type="cellIs" dxfId="25" priority="3" stopIfTrue="1" operator="lessThan">
      <formula>1</formula>
    </cfRule>
  </conditionalFormatting>
  <conditionalFormatting sqref="A105:I254">
    <cfRule type="cellIs" dxfId="24" priority="2" stopIfTrue="1" operator="lessThan">
      <formula>1</formula>
    </cfRule>
  </conditionalFormatting>
  <conditionalFormatting sqref="B5:E74">
    <cfRule type="cellIs" dxfId="23" priority="1" stopIfTrue="1" operator="lessThan">
      <formula>1</formula>
    </cfRule>
  </conditionalFormatting>
  <pageMargins left="0.2" right="0.23" top="0.55000000000000004" bottom="0.48" header="0.31" footer="0.19"/>
  <pageSetup scale="53" orientation="landscape" r:id="rId1"/>
  <headerFooter>
    <oddHeader>&amp;L&amp;G&amp;RPrinted On &amp;D</oddHeader>
    <oddFooter>&amp;LCONFIDENTIAL&amp;R&amp;A –– &amp;F</oddFooter>
  </headerFooter>
  <rowBreaks count="1" manualBreakCount="1">
    <brk id="54" max="16383" man="1"/>
  </rowBreaks>
  <legacyDrawingHF r:id="rId2"/>
</worksheet>
</file>

<file path=xl/worksheets/sheet8.xml><?xml version="1.0" encoding="utf-8"?>
<worksheet xmlns="http://schemas.openxmlformats.org/spreadsheetml/2006/main" xmlns:r="http://schemas.openxmlformats.org/officeDocument/2006/relationships">
  <dimension ref="A1:I255"/>
  <sheetViews>
    <sheetView zoomScale="75" zoomScaleNormal="75" zoomScalePageLayoutView="50" workbookViewId="0">
      <pane ySplit="4" topLeftCell="A5" activePane="bottomLeft" state="frozen"/>
      <selection pane="bottomLeft" activeCell="G10" sqref="G10"/>
    </sheetView>
  </sheetViews>
  <sheetFormatPr defaultColWidth="10.625" defaultRowHeight="36.950000000000003" customHeight="1"/>
  <cols>
    <col min="1" max="1" width="7.375" style="20" customWidth="1"/>
    <col min="2" max="2" width="24.75" style="20" customWidth="1"/>
    <col min="3" max="3" width="11.375" style="20" customWidth="1"/>
    <col min="4" max="4" width="24.5" style="20" customWidth="1"/>
    <col min="5" max="5" width="12.375" style="20" customWidth="1"/>
    <col min="6" max="6" width="2.125" style="20" customWidth="1"/>
    <col min="7" max="7" width="55.875" style="20" customWidth="1"/>
    <col min="8" max="8" width="10" style="20" customWidth="1"/>
    <col min="9" max="9" width="56.25" style="20" customWidth="1"/>
    <col min="10" max="16384" width="10.625" style="20"/>
  </cols>
  <sheetData>
    <row r="1" spans="1:9" s="45" customFormat="1" ht="33" customHeight="1">
      <c r="A1" s="82" t="str">
        <f>Information!A2</f>
        <v>Southeast  TANKLESS BUSINESS PLAN</v>
      </c>
      <c r="B1" s="82"/>
      <c r="C1" s="82"/>
      <c r="D1" s="82"/>
      <c r="E1" s="82"/>
      <c r="F1" s="82"/>
      <c r="G1" s="82"/>
      <c r="H1" s="82"/>
      <c r="I1" s="82"/>
    </row>
    <row r="2" spans="1:9" s="45" customFormat="1" ht="33" customHeight="1">
      <c r="A2" s="44"/>
      <c r="B2" s="44"/>
      <c r="C2" s="44"/>
      <c r="D2" s="44"/>
      <c r="E2" s="44"/>
      <c r="F2" s="44"/>
      <c r="G2" s="44"/>
      <c r="H2" s="44"/>
      <c r="I2" s="44"/>
    </row>
    <row r="3" spans="1:9" s="45" customFormat="1" ht="27" customHeight="1" thickBot="1">
      <c r="A3" s="121" t="str">
        <f>"A B L E   T O   C O N V E R T  -  "&amp;Information!B8</f>
        <v>A B L E   T O   C O N V E R T  -  (G06) Spirit Group</v>
      </c>
      <c r="B3" s="122"/>
      <c r="C3" s="122"/>
      <c r="D3" s="122"/>
      <c r="E3" s="122"/>
      <c r="F3" s="122"/>
      <c r="G3" s="122"/>
      <c r="H3" s="122"/>
      <c r="I3" s="122"/>
    </row>
    <row r="4" spans="1:9" s="18" customFormat="1" ht="63" customHeight="1" thickBot="1">
      <c r="A4" s="125" t="s">
        <v>488</v>
      </c>
      <c r="B4" s="126"/>
      <c r="C4" s="22" t="s">
        <v>493</v>
      </c>
      <c r="D4" s="23" t="s">
        <v>448</v>
      </c>
      <c r="E4" s="22" t="s">
        <v>494</v>
      </c>
      <c r="F4" s="125" t="s">
        <v>449</v>
      </c>
      <c r="G4" s="126"/>
      <c r="H4" s="21" t="s">
        <v>450</v>
      </c>
      <c r="I4" s="23" t="s">
        <v>451</v>
      </c>
    </row>
    <row r="5" spans="1:9" ht="15" customHeight="1" thickBot="1">
      <c r="A5" s="118">
        <v>1</v>
      </c>
      <c r="B5" s="123" t="s">
        <v>518</v>
      </c>
      <c r="C5" s="127">
        <v>50</v>
      </c>
      <c r="D5" s="127" t="s">
        <v>600</v>
      </c>
      <c r="E5" s="116">
        <v>50</v>
      </c>
      <c r="F5" s="67">
        <v>1</v>
      </c>
      <c r="G5" s="25" t="s">
        <v>751</v>
      </c>
      <c r="H5" s="28"/>
      <c r="I5" s="107" t="s">
        <v>613</v>
      </c>
    </row>
    <row r="6" spans="1:9" ht="15.75" thickBot="1">
      <c r="A6" s="119"/>
      <c r="B6" s="123"/>
      <c r="C6" s="127"/>
      <c r="D6" s="127"/>
      <c r="E6" s="116"/>
      <c r="F6" s="68">
        <v>2</v>
      </c>
      <c r="G6" s="26"/>
      <c r="H6" s="29"/>
      <c r="I6" s="108"/>
    </row>
    <row r="7" spans="1:9" ht="15.75" thickBot="1">
      <c r="A7" s="119"/>
      <c r="B7" s="123"/>
      <c r="C7" s="127"/>
      <c r="D7" s="127"/>
      <c r="E7" s="116"/>
      <c r="F7" s="68">
        <v>3</v>
      </c>
      <c r="G7" s="26"/>
      <c r="H7" s="29"/>
      <c r="I7" s="108"/>
    </row>
    <row r="8" spans="1:9" ht="15.75" thickBot="1">
      <c r="A8" s="119"/>
      <c r="B8" s="123"/>
      <c r="C8" s="127"/>
      <c r="D8" s="127"/>
      <c r="E8" s="116"/>
      <c r="F8" s="68">
        <v>4</v>
      </c>
      <c r="G8" s="26"/>
      <c r="H8" s="29"/>
      <c r="I8" s="108"/>
    </row>
    <row r="9" spans="1:9" ht="15.75" thickBot="1">
      <c r="A9" s="120"/>
      <c r="B9" s="124"/>
      <c r="C9" s="128"/>
      <c r="D9" s="128"/>
      <c r="E9" s="117"/>
      <c r="F9" s="68">
        <v>5</v>
      </c>
      <c r="G9" s="27"/>
      <c r="H9" s="30"/>
      <c r="I9" s="109"/>
    </row>
    <row r="10" spans="1:9" ht="15" customHeight="1" thickBot="1">
      <c r="A10" s="118">
        <v>2</v>
      </c>
      <c r="B10" s="129"/>
      <c r="C10" s="103"/>
      <c r="D10" s="103"/>
      <c r="E10" s="105"/>
      <c r="F10" s="67">
        <v>1</v>
      </c>
      <c r="G10" s="25"/>
      <c r="H10" s="28"/>
      <c r="I10" s="107"/>
    </row>
    <row r="11" spans="1:9" ht="15.75" thickBot="1">
      <c r="A11" s="119"/>
      <c r="B11" s="129"/>
      <c r="C11" s="103"/>
      <c r="D11" s="103"/>
      <c r="E11" s="105"/>
      <c r="F11" s="68">
        <v>2</v>
      </c>
      <c r="G11" s="26"/>
      <c r="H11" s="29"/>
      <c r="I11" s="108"/>
    </row>
    <row r="12" spans="1:9" ht="15.75" thickBot="1">
      <c r="A12" s="119"/>
      <c r="B12" s="129"/>
      <c r="C12" s="103"/>
      <c r="D12" s="103"/>
      <c r="E12" s="105"/>
      <c r="F12" s="68">
        <v>3</v>
      </c>
      <c r="G12" s="26"/>
      <c r="H12" s="29"/>
      <c r="I12" s="108"/>
    </row>
    <row r="13" spans="1:9" ht="15.75" thickBot="1">
      <c r="A13" s="119"/>
      <c r="B13" s="129"/>
      <c r="C13" s="103"/>
      <c r="D13" s="103"/>
      <c r="E13" s="105"/>
      <c r="F13" s="68">
        <v>4</v>
      </c>
      <c r="G13" s="26"/>
      <c r="H13" s="29"/>
      <c r="I13" s="108"/>
    </row>
    <row r="14" spans="1:9" ht="15.75" thickBot="1">
      <c r="A14" s="120"/>
      <c r="B14" s="138"/>
      <c r="C14" s="104"/>
      <c r="D14" s="104"/>
      <c r="E14" s="106"/>
      <c r="F14" s="68">
        <v>5</v>
      </c>
      <c r="G14" s="27"/>
      <c r="H14" s="30"/>
      <c r="I14" s="109"/>
    </row>
    <row r="15" spans="1:9" ht="15" customHeight="1" thickBot="1">
      <c r="A15" s="118">
        <v>3</v>
      </c>
      <c r="B15" s="129"/>
      <c r="C15" s="103"/>
      <c r="D15" s="103"/>
      <c r="E15" s="105"/>
      <c r="F15" s="67">
        <v>1</v>
      </c>
      <c r="G15" s="25"/>
      <c r="H15" s="28"/>
      <c r="I15" s="107"/>
    </row>
    <row r="16" spans="1:9" ht="15.75" thickBot="1">
      <c r="A16" s="119"/>
      <c r="B16" s="129"/>
      <c r="C16" s="103"/>
      <c r="D16" s="103"/>
      <c r="E16" s="105"/>
      <c r="F16" s="68">
        <v>2</v>
      </c>
      <c r="G16" s="26"/>
      <c r="H16" s="29"/>
      <c r="I16" s="108"/>
    </row>
    <row r="17" spans="1:9" ht="15.75" thickBot="1">
      <c r="A17" s="119"/>
      <c r="B17" s="129"/>
      <c r="C17" s="103"/>
      <c r="D17" s="103"/>
      <c r="E17" s="105"/>
      <c r="F17" s="68">
        <v>3</v>
      </c>
      <c r="G17" s="26"/>
      <c r="H17" s="29"/>
      <c r="I17" s="108"/>
    </row>
    <row r="18" spans="1:9" ht="15.75" thickBot="1">
      <c r="A18" s="119"/>
      <c r="B18" s="129"/>
      <c r="C18" s="103"/>
      <c r="D18" s="103"/>
      <c r="E18" s="105"/>
      <c r="F18" s="68">
        <v>4</v>
      </c>
      <c r="G18" s="26"/>
      <c r="H18" s="29"/>
      <c r="I18" s="108"/>
    </row>
    <row r="19" spans="1:9" ht="15.75" thickBot="1">
      <c r="A19" s="120"/>
      <c r="B19" s="138"/>
      <c r="C19" s="104"/>
      <c r="D19" s="104"/>
      <c r="E19" s="106"/>
      <c r="F19" s="68">
        <v>5</v>
      </c>
      <c r="G19" s="27"/>
      <c r="H19" s="30"/>
      <c r="I19" s="109"/>
    </row>
    <row r="20" spans="1:9" ht="15" customHeight="1" thickBot="1">
      <c r="A20" s="118">
        <v>4</v>
      </c>
      <c r="B20" s="129"/>
      <c r="C20" s="103"/>
      <c r="D20" s="103"/>
      <c r="E20" s="105"/>
      <c r="F20" s="67">
        <v>1</v>
      </c>
      <c r="G20" s="25"/>
      <c r="H20" s="28"/>
      <c r="I20" s="107"/>
    </row>
    <row r="21" spans="1:9" ht="15.75" thickBot="1">
      <c r="A21" s="119"/>
      <c r="B21" s="129"/>
      <c r="C21" s="103"/>
      <c r="D21" s="103"/>
      <c r="E21" s="105"/>
      <c r="F21" s="68">
        <v>2</v>
      </c>
      <c r="G21" s="26"/>
      <c r="H21" s="29"/>
      <c r="I21" s="108"/>
    </row>
    <row r="22" spans="1:9" ht="15.75" thickBot="1">
      <c r="A22" s="119"/>
      <c r="B22" s="129"/>
      <c r="C22" s="103"/>
      <c r="D22" s="103"/>
      <c r="E22" s="105"/>
      <c r="F22" s="68">
        <v>3</v>
      </c>
      <c r="G22" s="26"/>
      <c r="H22" s="29"/>
      <c r="I22" s="108"/>
    </row>
    <row r="23" spans="1:9" ht="15.75" thickBot="1">
      <c r="A23" s="119"/>
      <c r="B23" s="129"/>
      <c r="C23" s="103"/>
      <c r="D23" s="103"/>
      <c r="E23" s="105"/>
      <c r="F23" s="68">
        <v>4</v>
      </c>
      <c r="G23" s="26"/>
      <c r="H23" s="29"/>
      <c r="I23" s="108"/>
    </row>
    <row r="24" spans="1:9" ht="15.75" thickBot="1">
      <c r="A24" s="120"/>
      <c r="B24" s="138"/>
      <c r="C24" s="104"/>
      <c r="D24" s="104"/>
      <c r="E24" s="106"/>
      <c r="F24" s="68">
        <v>5</v>
      </c>
      <c r="G24" s="27"/>
      <c r="H24" s="30"/>
      <c r="I24" s="109"/>
    </row>
    <row r="25" spans="1:9" ht="15" customHeight="1" thickBot="1">
      <c r="A25" s="118">
        <v>5</v>
      </c>
      <c r="B25" s="129"/>
      <c r="C25" s="103"/>
      <c r="D25" s="103"/>
      <c r="E25" s="105"/>
      <c r="F25" s="67">
        <v>1</v>
      </c>
      <c r="G25" s="25"/>
      <c r="H25" s="28"/>
      <c r="I25" s="107"/>
    </row>
    <row r="26" spans="1:9" ht="15.75" thickBot="1">
      <c r="A26" s="119"/>
      <c r="B26" s="129"/>
      <c r="C26" s="103"/>
      <c r="D26" s="103"/>
      <c r="E26" s="105"/>
      <c r="F26" s="68">
        <v>2</v>
      </c>
      <c r="G26" s="26"/>
      <c r="H26" s="29"/>
      <c r="I26" s="108"/>
    </row>
    <row r="27" spans="1:9" ht="15.75" thickBot="1">
      <c r="A27" s="119"/>
      <c r="B27" s="129"/>
      <c r="C27" s="103"/>
      <c r="D27" s="103"/>
      <c r="E27" s="105"/>
      <c r="F27" s="68">
        <v>3</v>
      </c>
      <c r="G27" s="26"/>
      <c r="H27" s="29"/>
      <c r="I27" s="108"/>
    </row>
    <row r="28" spans="1:9" ht="15.75" thickBot="1">
      <c r="A28" s="119"/>
      <c r="B28" s="129"/>
      <c r="C28" s="103"/>
      <c r="D28" s="103"/>
      <c r="E28" s="105"/>
      <c r="F28" s="68">
        <v>4</v>
      </c>
      <c r="G28" s="26"/>
      <c r="H28" s="29"/>
      <c r="I28" s="108"/>
    </row>
    <row r="29" spans="1:9" ht="15.75" thickBot="1">
      <c r="A29" s="120"/>
      <c r="B29" s="138"/>
      <c r="C29" s="104"/>
      <c r="D29" s="104"/>
      <c r="E29" s="106"/>
      <c r="F29" s="68">
        <v>5</v>
      </c>
      <c r="G29" s="27"/>
      <c r="H29" s="30"/>
      <c r="I29" s="109"/>
    </row>
    <row r="30" spans="1:9" ht="15" customHeight="1" thickBot="1">
      <c r="A30" s="118">
        <v>6</v>
      </c>
      <c r="B30" s="129"/>
      <c r="C30" s="103"/>
      <c r="D30" s="103"/>
      <c r="E30" s="105"/>
      <c r="F30" s="67">
        <v>1</v>
      </c>
      <c r="G30" s="25"/>
      <c r="H30" s="28"/>
      <c r="I30" s="107"/>
    </row>
    <row r="31" spans="1:9" ht="15.75" thickBot="1">
      <c r="A31" s="119"/>
      <c r="B31" s="129"/>
      <c r="C31" s="103"/>
      <c r="D31" s="103"/>
      <c r="E31" s="105"/>
      <c r="F31" s="68">
        <v>2</v>
      </c>
      <c r="G31" s="26"/>
      <c r="H31" s="29"/>
      <c r="I31" s="108"/>
    </row>
    <row r="32" spans="1:9" ht="15.75" thickBot="1">
      <c r="A32" s="119"/>
      <c r="B32" s="129"/>
      <c r="C32" s="103"/>
      <c r="D32" s="103"/>
      <c r="E32" s="105"/>
      <c r="F32" s="68">
        <v>3</v>
      </c>
      <c r="G32" s="26"/>
      <c r="H32" s="29"/>
      <c r="I32" s="108"/>
    </row>
    <row r="33" spans="1:9" ht="15.75" thickBot="1">
      <c r="A33" s="119"/>
      <c r="B33" s="129"/>
      <c r="C33" s="103"/>
      <c r="D33" s="103"/>
      <c r="E33" s="105"/>
      <c r="F33" s="68">
        <v>4</v>
      </c>
      <c r="G33" s="26"/>
      <c r="H33" s="29"/>
      <c r="I33" s="108"/>
    </row>
    <row r="34" spans="1:9" ht="15.75" thickBot="1">
      <c r="A34" s="120"/>
      <c r="B34" s="138"/>
      <c r="C34" s="104"/>
      <c r="D34" s="104"/>
      <c r="E34" s="106"/>
      <c r="F34" s="68">
        <v>5</v>
      </c>
      <c r="G34" s="27"/>
      <c r="H34" s="30"/>
      <c r="I34" s="109"/>
    </row>
    <row r="35" spans="1:9" ht="15" customHeight="1" thickBot="1">
      <c r="A35" s="118">
        <v>7</v>
      </c>
      <c r="B35" s="129"/>
      <c r="C35" s="103"/>
      <c r="D35" s="103"/>
      <c r="E35" s="105"/>
      <c r="F35" s="67">
        <v>1</v>
      </c>
      <c r="G35" s="25"/>
      <c r="H35" s="28"/>
      <c r="I35" s="107"/>
    </row>
    <row r="36" spans="1:9" ht="15.75" thickBot="1">
      <c r="A36" s="119"/>
      <c r="B36" s="129"/>
      <c r="C36" s="103"/>
      <c r="D36" s="103"/>
      <c r="E36" s="105"/>
      <c r="F36" s="68">
        <v>2</v>
      </c>
      <c r="G36" s="26"/>
      <c r="H36" s="29"/>
      <c r="I36" s="108"/>
    </row>
    <row r="37" spans="1:9" ht="15.75" thickBot="1">
      <c r="A37" s="119"/>
      <c r="B37" s="129"/>
      <c r="C37" s="103"/>
      <c r="D37" s="103"/>
      <c r="E37" s="105"/>
      <c r="F37" s="68">
        <v>3</v>
      </c>
      <c r="G37" s="26"/>
      <c r="H37" s="29"/>
      <c r="I37" s="108"/>
    </row>
    <row r="38" spans="1:9" ht="15.75" thickBot="1">
      <c r="A38" s="119"/>
      <c r="B38" s="129"/>
      <c r="C38" s="103"/>
      <c r="D38" s="103"/>
      <c r="E38" s="105"/>
      <c r="F38" s="68">
        <v>4</v>
      </c>
      <c r="G38" s="26"/>
      <c r="H38" s="29"/>
      <c r="I38" s="108"/>
    </row>
    <row r="39" spans="1:9" ht="15.75" thickBot="1">
      <c r="A39" s="120"/>
      <c r="B39" s="138"/>
      <c r="C39" s="104"/>
      <c r="D39" s="104"/>
      <c r="E39" s="106"/>
      <c r="F39" s="68">
        <v>5</v>
      </c>
      <c r="G39" s="27"/>
      <c r="H39" s="30"/>
      <c r="I39" s="109"/>
    </row>
    <row r="40" spans="1:9" ht="15" customHeight="1" thickBot="1">
      <c r="A40" s="118">
        <v>8</v>
      </c>
      <c r="B40" s="129"/>
      <c r="C40" s="103"/>
      <c r="D40" s="103"/>
      <c r="E40" s="105"/>
      <c r="F40" s="67">
        <v>1</v>
      </c>
      <c r="G40" s="25"/>
      <c r="H40" s="28"/>
      <c r="I40" s="107"/>
    </row>
    <row r="41" spans="1:9" ht="15.75" thickBot="1">
      <c r="A41" s="119"/>
      <c r="B41" s="129"/>
      <c r="C41" s="103"/>
      <c r="D41" s="103"/>
      <c r="E41" s="105"/>
      <c r="F41" s="68">
        <v>2</v>
      </c>
      <c r="G41" s="26"/>
      <c r="H41" s="29"/>
      <c r="I41" s="108"/>
    </row>
    <row r="42" spans="1:9" ht="15.75" thickBot="1">
      <c r="A42" s="119"/>
      <c r="B42" s="129"/>
      <c r="C42" s="103"/>
      <c r="D42" s="103"/>
      <c r="E42" s="105"/>
      <c r="F42" s="68">
        <v>3</v>
      </c>
      <c r="G42" s="26"/>
      <c r="H42" s="29"/>
      <c r="I42" s="108"/>
    </row>
    <row r="43" spans="1:9" ht="15.75" thickBot="1">
      <c r="A43" s="119"/>
      <c r="B43" s="129"/>
      <c r="C43" s="103"/>
      <c r="D43" s="103"/>
      <c r="E43" s="105"/>
      <c r="F43" s="68">
        <v>4</v>
      </c>
      <c r="G43" s="26"/>
      <c r="H43" s="29"/>
      <c r="I43" s="108"/>
    </row>
    <row r="44" spans="1:9" ht="15.75" thickBot="1">
      <c r="A44" s="120"/>
      <c r="B44" s="138"/>
      <c r="C44" s="104"/>
      <c r="D44" s="104"/>
      <c r="E44" s="106"/>
      <c r="F44" s="68">
        <v>5</v>
      </c>
      <c r="G44" s="27"/>
      <c r="H44" s="30"/>
      <c r="I44" s="109"/>
    </row>
    <row r="45" spans="1:9" ht="15" customHeight="1" thickBot="1">
      <c r="A45" s="118">
        <v>9</v>
      </c>
      <c r="B45" s="129"/>
      <c r="C45" s="103"/>
      <c r="D45" s="103"/>
      <c r="E45" s="105"/>
      <c r="F45" s="67">
        <v>1</v>
      </c>
      <c r="G45" s="25"/>
      <c r="H45" s="28"/>
      <c r="I45" s="107"/>
    </row>
    <row r="46" spans="1:9" ht="15.75" thickBot="1">
      <c r="A46" s="119"/>
      <c r="B46" s="129"/>
      <c r="C46" s="103"/>
      <c r="D46" s="103"/>
      <c r="E46" s="105"/>
      <c r="F46" s="68">
        <v>2</v>
      </c>
      <c r="G46" s="26"/>
      <c r="H46" s="29"/>
      <c r="I46" s="108"/>
    </row>
    <row r="47" spans="1:9" ht="15.75" thickBot="1">
      <c r="A47" s="119"/>
      <c r="B47" s="129"/>
      <c r="C47" s="103"/>
      <c r="D47" s="103"/>
      <c r="E47" s="105"/>
      <c r="F47" s="68">
        <v>3</v>
      </c>
      <c r="G47" s="26"/>
      <c r="H47" s="29"/>
      <c r="I47" s="108"/>
    </row>
    <row r="48" spans="1:9" ht="15.75" thickBot="1">
      <c r="A48" s="119"/>
      <c r="B48" s="129"/>
      <c r="C48" s="103"/>
      <c r="D48" s="103"/>
      <c r="E48" s="105"/>
      <c r="F48" s="68">
        <v>4</v>
      </c>
      <c r="G48" s="26"/>
      <c r="H48" s="29"/>
      <c r="I48" s="108"/>
    </row>
    <row r="49" spans="1:9" ht="15.75" thickBot="1">
      <c r="A49" s="120"/>
      <c r="B49" s="138"/>
      <c r="C49" s="104"/>
      <c r="D49" s="104"/>
      <c r="E49" s="106"/>
      <c r="F49" s="68">
        <v>5</v>
      </c>
      <c r="G49" s="27"/>
      <c r="H49" s="30"/>
      <c r="I49" s="109"/>
    </row>
    <row r="50" spans="1:9" ht="15" customHeight="1" thickBot="1">
      <c r="A50" s="118">
        <v>10</v>
      </c>
      <c r="B50" s="129"/>
      <c r="C50" s="103"/>
      <c r="D50" s="103"/>
      <c r="E50" s="105"/>
      <c r="F50" s="67">
        <v>1</v>
      </c>
      <c r="G50" s="25"/>
      <c r="H50" s="28"/>
      <c r="I50" s="107"/>
    </row>
    <row r="51" spans="1:9" ht="15.75" thickBot="1">
      <c r="A51" s="119"/>
      <c r="B51" s="129"/>
      <c r="C51" s="103"/>
      <c r="D51" s="103"/>
      <c r="E51" s="105"/>
      <c r="F51" s="68">
        <v>2</v>
      </c>
      <c r="G51" s="26"/>
      <c r="H51" s="29"/>
      <c r="I51" s="108"/>
    </row>
    <row r="52" spans="1:9" ht="15.75" thickBot="1">
      <c r="A52" s="119"/>
      <c r="B52" s="129"/>
      <c r="C52" s="103"/>
      <c r="D52" s="103"/>
      <c r="E52" s="105"/>
      <c r="F52" s="68">
        <v>3</v>
      </c>
      <c r="G52" s="26"/>
      <c r="H52" s="29"/>
      <c r="I52" s="108"/>
    </row>
    <row r="53" spans="1:9" ht="15.75" thickBot="1">
      <c r="A53" s="119"/>
      <c r="B53" s="129"/>
      <c r="C53" s="103"/>
      <c r="D53" s="103"/>
      <c r="E53" s="105"/>
      <c r="F53" s="68">
        <v>4</v>
      </c>
      <c r="G53" s="26"/>
      <c r="H53" s="29"/>
      <c r="I53" s="108"/>
    </row>
    <row r="54" spans="1:9" ht="15.75" thickBot="1">
      <c r="A54" s="120"/>
      <c r="B54" s="138"/>
      <c r="C54" s="104"/>
      <c r="D54" s="104"/>
      <c r="E54" s="106"/>
      <c r="F54" s="68">
        <v>5</v>
      </c>
      <c r="G54" s="27"/>
      <c r="H54" s="30"/>
      <c r="I54" s="109"/>
    </row>
    <row r="55" spans="1:9" ht="15" customHeight="1" thickBot="1">
      <c r="A55" s="118">
        <v>11</v>
      </c>
      <c r="B55" s="129"/>
      <c r="C55" s="103"/>
      <c r="D55" s="103"/>
      <c r="E55" s="105"/>
      <c r="F55" s="67">
        <v>1</v>
      </c>
      <c r="G55" s="25"/>
      <c r="H55" s="28"/>
      <c r="I55" s="107"/>
    </row>
    <row r="56" spans="1:9" ht="15.75" thickBot="1">
      <c r="A56" s="119"/>
      <c r="B56" s="129"/>
      <c r="C56" s="103"/>
      <c r="D56" s="103"/>
      <c r="E56" s="105"/>
      <c r="F56" s="68">
        <v>2</v>
      </c>
      <c r="G56" s="26"/>
      <c r="H56" s="29"/>
      <c r="I56" s="108"/>
    </row>
    <row r="57" spans="1:9" ht="15.75" thickBot="1">
      <c r="A57" s="119"/>
      <c r="B57" s="129"/>
      <c r="C57" s="103"/>
      <c r="D57" s="103"/>
      <c r="E57" s="105"/>
      <c r="F57" s="68">
        <v>3</v>
      </c>
      <c r="G57" s="26"/>
      <c r="H57" s="29"/>
      <c r="I57" s="108"/>
    </row>
    <row r="58" spans="1:9" ht="15.75" thickBot="1">
      <c r="A58" s="119"/>
      <c r="B58" s="129"/>
      <c r="C58" s="103"/>
      <c r="D58" s="103"/>
      <c r="E58" s="105"/>
      <c r="F58" s="68">
        <v>4</v>
      </c>
      <c r="G58" s="26"/>
      <c r="H58" s="29"/>
      <c r="I58" s="108"/>
    </row>
    <row r="59" spans="1:9" ht="15.75" thickBot="1">
      <c r="A59" s="120"/>
      <c r="B59" s="138"/>
      <c r="C59" s="104"/>
      <c r="D59" s="104"/>
      <c r="E59" s="106"/>
      <c r="F59" s="68">
        <v>5</v>
      </c>
      <c r="G59" s="27"/>
      <c r="H59" s="30"/>
      <c r="I59" s="109"/>
    </row>
    <row r="60" spans="1:9" ht="15" customHeight="1" thickBot="1">
      <c r="A60" s="118">
        <v>12</v>
      </c>
      <c r="B60" s="129"/>
      <c r="C60" s="103"/>
      <c r="D60" s="103"/>
      <c r="E60" s="105"/>
      <c r="F60" s="67">
        <v>1</v>
      </c>
      <c r="G60" s="25"/>
      <c r="H60" s="28"/>
      <c r="I60" s="107"/>
    </row>
    <row r="61" spans="1:9" ht="15.75" thickBot="1">
      <c r="A61" s="119"/>
      <c r="B61" s="129"/>
      <c r="C61" s="103"/>
      <c r="D61" s="103"/>
      <c r="E61" s="105"/>
      <c r="F61" s="68">
        <v>2</v>
      </c>
      <c r="G61" s="26"/>
      <c r="H61" s="29"/>
      <c r="I61" s="108"/>
    </row>
    <row r="62" spans="1:9" ht="15.75" thickBot="1">
      <c r="A62" s="119"/>
      <c r="B62" s="129"/>
      <c r="C62" s="103"/>
      <c r="D62" s="103"/>
      <c r="E62" s="105"/>
      <c r="F62" s="68">
        <v>3</v>
      </c>
      <c r="G62" s="26"/>
      <c r="H62" s="29"/>
      <c r="I62" s="108"/>
    </row>
    <row r="63" spans="1:9" ht="15.75" thickBot="1">
      <c r="A63" s="119"/>
      <c r="B63" s="129"/>
      <c r="C63" s="103"/>
      <c r="D63" s="103"/>
      <c r="E63" s="105"/>
      <c r="F63" s="68">
        <v>4</v>
      </c>
      <c r="G63" s="26"/>
      <c r="H63" s="29"/>
      <c r="I63" s="108"/>
    </row>
    <row r="64" spans="1:9" ht="15.75" thickBot="1">
      <c r="A64" s="120"/>
      <c r="B64" s="138"/>
      <c r="C64" s="104"/>
      <c r="D64" s="104"/>
      <c r="E64" s="106"/>
      <c r="F64" s="68">
        <v>5</v>
      </c>
      <c r="G64" s="27"/>
      <c r="H64" s="30"/>
      <c r="I64" s="109"/>
    </row>
    <row r="65" spans="1:9" ht="15" customHeight="1" thickBot="1">
      <c r="A65" s="118">
        <v>13</v>
      </c>
      <c r="B65" s="129"/>
      <c r="C65" s="103"/>
      <c r="D65" s="103"/>
      <c r="E65" s="105"/>
      <c r="F65" s="67">
        <v>1</v>
      </c>
      <c r="G65" s="25"/>
      <c r="H65" s="28"/>
      <c r="I65" s="107"/>
    </row>
    <row r="66" spans="1:9" ht="15.75" thickBot="1">
      <c r="A66" s="119"/>
      <c r="B66" s="129"/>
      <c r="C66" s="103"/>
      <c r="D66" s="103"/>
      <c r="E66" s="105"/>
      <c r="F66" s="68">
        <v>2</v>
      </c>
      <c r="G66" s="26"/>
      <c r="H66" s="29"/>
      <c r="I66" s="108"/>
    </row>
    <row r="67" spans="1:9" ht="15.75" thickBot="1">
      <c r="A67" s="119"/>
      <c r="B67" s="129"/>
      <c r="C67" s="103"/>
      <c r="D67" s="103"/>
      <c r="E67" s="105"/>
      <c r="F67" s="68">
        <v>3</v>
      </c>
      <c r="G67" s="26"/>
      <c r="H67" s="29"/>
      <c r="I67" s="108"/>
    </row>
    <row r="68" spans="1:9" ht="15.75" thickBot="1">
      <c r="A68" s="119"/>
      <c r="B68" s="129"/>
      <c r="C68" s="103"/>
      <c r="D68" s="103"/>
      <c r="E68" s="105"/>
      <c r="F68" s="68">
        <v>4</v>
      </c>
      <c r="G68" s="26"/>
      <c r="H68" s="29"/>
      <c r="I68" s="108"/>
    </row>
    <row r="69" spans="1:9" ht="15.75" thickBot="1">
      <c r="A69" s="120"/>
      <c r="B69" s="138"/>
      <c r="C69" s="104"/>
      <c r="D69" s="104"/>
      <c r="E69" s="106"/>
      <c r="F69" s="68">
        <v>5</v>
      </c>
      <c r="G69" s="27"/>
      <c r="H69" s="30"/>
      <c r="I69" s="109"/>
    </row>
    <row r="70" spans="1:9" ht="15" customHeight="1" thickBot="1">
      <c r="A70" s="118">
        <v>14</v>
      </c>
      <c r="B70" s="129"/>
      <c r="C70" s="103"/>
      <c r="D70" s="103"/>
      <c r="E70" s="105"/>
      <c r="F70" s="67">
        <v>1</v>
      </c>
      <c r="G70" s="25"/>
      <c r="H70" s="28"/>
      <c r="I70" s="107"/>
    </row>
    <row r="71" spans="1:9" ht="15.75" thickBot="1">
      <c r="A71" s="119"/>
      <c r="B71" s="129"/>
      <c r="C71" s="103"/>
      <c r="D71" s="103"/>
      <c r="E71" s="105"/>
      <c r="F71" s="68">
        <v>2</v>
      </c>
      <c r="G71" s="26"/>
      <c r="H71" s="29"/>
      <c r="I71" s="108"/>
    </row>
    <row r="72" spans="1:9" ht="15.75" thickBot="1">
      <c r="A72" s="119"/>
      <c r="B72" s="129"/>
      <c r="C72" s="103"/>
      <c r="D72" s="103"/>
      <c r="E72" s="105"/>
      <c r="F72" s="68">
        <v>3</v>
      </c>
      <c r="G72" s="26"/>
      <c r="H72" s="29"/>
      <c r="I72" s="108"/>
    </row>
    <row r="73" spans="1:9" ht="15.75" thickBot="1">
      <c r="A73" s="119"/>
      <c r="B73" s="129"/>
      <c r="C73" s="103"/>
      <c r="D73" s="103"/>
      <c r="E73" s="105"/>
      <c r="F73" s="68">
        <v>4</v>
      </c>
      <c r="G73" s="26"/>
      <c r="H73" s="29"/>
      <c r="I73" s="108"/>
    </row>
    <row r="74" spans="1:9" ht="15.75" thickBot="1">
      <c r="A74" s="120"/>
      <c r="B74" s="138"/>
      <c r="C74" s="104"/>
      <c r="D74" s="104"/>
      <c r="E74" s="106"/>
      <c r="F74" s="68">
        <v>5</v>
      </c>
      <c r="G74" s="27"/>
      <c r="H74" s="30"/>
      <c r="I74" s="109"/>
    </row>
    <row r="75" spans="1:9" ht="15" customHeight="1" thickBot="1">
      <c r="A75" s="118">
        <v>15</v>
      </c>
      <c r="B75" s="129"/>
      <c r="C75" s="103"/>
      <c r="D75" s="103"/>
      <c r="E75" s="105"/>
      <c r="F75" s="67">
        <v>1</v>
      </c>
      <c r="G75" s="25"/>
      <c r="H75" s="28"/>
      <c r="I75" s="107"/>
    </row>
    <row r="76" spans="1:9" ht="15.75" thickBot="1">
      <c r="A76" s="119"/>
      <c r="B76" s="129"/>
      <c r="C76" s="103"/>
      <c r="D76" s="103"/>
      <c r="E76" s="105"/>
      <c r="F76" s="68">
        <v>2</v>
      </c>
      <c r="G76" s="26"/>
      <c r="H76" s="29"/>
      <c r="I76" s="108"/>
    </row>
    <row r="77" spans="1:9" ht="15.75" thickBot="1">
      <c r="A77" s="119"/>
      <c r="B77" s="129"/>
      <c r="C77" s="103"/>
      <c r="D77" s="103"/>
      <c r="E77" s="105"/>
      <c r="F77" s="68">
        <v>3</v>
      </c>
      <c r="G77" s="26"/>
      <c r="H77" s="29"/>
      <c r="I77" s="108"/>
    </row>
    <row r="78" spans="1:9" ht="15.75" thickBot="1">
      <c r="A78" s="119"/>
      <c r="B78" s="129"/>
      <c r="C78" s="103"/>
      <c r="D78" s="103"/>
      <c r="E78" s="105"/>
      <c r="F78" s="68">
        <v>4</v>
      </c>
      <c r="G78" s="26"/>
      <c r="H78" s="29"/>
      <c r="I78" s="108"/>
    </row>
    <row r="79" spans="1:9" ht="15.75" thickBot="1">
      <c r="A79" s="120"/>
      <c r="B79" s="138"/>
      <c r="C79" s="104"/>
      <c r="D79" s="104"/>
      <c r="E79" s="106"/>
      <c r="F79" s="68">
        <v>5</v>
      </c>
      <c r="G79" s="27"/>
      <c r="H79" s="30"/>
      <c r="I79" s="109"/>
    </row>
    <row r="80" spans="1:9" ht="15" customHeight="1" thickBot="1">
      <c r="A80" s="118">
        <v>16</v>
      </c>
      <c r="B80" s="129"/>
      <c r="C80" s="103"/>
      <c r="D80" s="103"/>
      <c r="E80" s="105"/>
      <c r="F80" s="67">
        <v>1</v>
      </c>
      <c r="G80" s="25"/>
      <c r="H80" s="28"/>
      <c r="I80" s="107"/>
    </row>
    <row r="81" spans="1:9" ht="15.75" thickBot="1">
      <c r="A81" s="119"/>
      <c r="B81" s="129"/>
      <c r="C81" s="103"/>
      <c r="D81" s="103"/>
      <c r="E81" s="105"/>
      <c r="F81" s="68">
        <v>2</v>
      </c>
      <c r="G81" s="26"/>
      <c r="H81" s="29"/>
      <c r="I81" s="108"/>
    </row>
    <row r="82" spans="1:9" ht="15.75" thickBot="1">
      <c r="A82" s="119"/>
      <c r="B82" s="129"/>
      <c r="C82" s="103"/>
      <c r="D82" s="103"/>
      <c r="E82" s="105"/>
      <c r="F82" s="68">
        <v>3</v>
      </c>
      <c r="G82" s="26"/>
      <c r="H82" s="29"/>
      <c r="I82" s="108"/>
    </row>
    <row r="83" spans="1:9" ht="15.75" thickBot="1">
      <c r="A83" s="119"/>
      <c r="B83" s="129"/>
      <c r="C83" s="103"/>
      <c r="D83" s="103"/>
      <c r="E83" s="105"/>
      <c r="F83" s="68">
        <v>4</v>
      </c>
      <c r="G83" s="26"/>
      <c r="H83" s="29"/>
      <c r="I83" s="108"/>
    </row>
    <row r="84" spans="1:9" ht="15.75" thickBot="1">
      <c r="A84" s="120"/>
      <c r="B84" s="138"/>
      <c r="C84" s="104"/>
      <c r="D84" s="104"/>
      <c r="E84" s="106"/>
      <c r="F84" s="68">
        <v>5</v>
      </c>
      <c r="G84" s="27"/>
      <c r="H84" s="30"/>
      <c r="I84" s="109"/>
    </row>
    <row r="85" spans="1:9" ht="15" customHeight="1" thickBot="1">
      <c r="A85" s="118">
        <v>17</v>
      </c>
      <c r="B85" s="129"/>
      <c r="C85" s="103"/>
      <c r="D85" s="103"/>
      <c r="E85" s="105"/>
      <c r="F85" s="67">
        <v>1</v>
      </c>
      <c r="G85" s="25"/>
      <c r="H85" s="28"/>
      <c r="I85" s="107"/>
    </row>
    <row r="86" spans="1:9" ht="15.75" thickBot="1">
      <c r="A86" s="119"/>
      <c r="B86" s="129"/>
      <c r="C86" s="103"/>
      <c r="D86" s="103"/>
      <c r="E86" s="105"/>
      <c r="F86" s="68">
        <v>2</v>
      </c>
      <c r="G86" s="26"/>
      <c r="H86" s="29"/>
      <c r="I86" s="108"/>
    </row>
    <row r="87" spans="1:9" ht="15.75" thickBot="1">
      <c r="A87" s="119"/>
      <c r="B87" s="129"/>
      <c r="C87" s="103"/>
      <c r="D87" s="103"/>
      <c r="E87" s="105"/>
      <c r="F87" s="68">
        <v>3</v>
      </c>
      <c r="G87" s="26"/>
      <c r="H87" s="29"/>
      <c r="I87" s="108"/>
    </row>
    <row r="88" spans="1:9" ht="15.75" thickBot="1">
      <c r="A88" s="119"/>
      <c r="B88" s="129"/>
      <c r="C88" s="103"/>
      <c r="D88" s="103"/>
      <c r="E88" s="105"/>
      <c r="F88" s="68">
        <v>4</v>
      </c>
      <c r="G88" s="26"/>
      <c r="H88" s="29"/>
      <c r="I88" s="108"/>
    </row>
    <row r="89" spans="1:9" ht="15.75" thickBot="1">
      <c r="A89" s="120"/>
      <c r="B89" s="138"/>
      <c r="C89" s="104"/>
      <c r="D89" s="104"/>
      <c r="E89" s="106"/>
      <c r="F89" s="68">
        <v>5</v>
      </c>
      <c r="G89" s="27"/>
      <c r="H89" s="30"/>
      <c r="I89" s="109"/>
    </row>
    <row r="90" spans="1:9" ht="15" customHeight="1" thickBot="1">
      <c r="A90" s="118">
        <v>18</v>
      </c>
      <c r="B90" s="129"/>
      <c r="C90" s="103"/>
      <c r="D90" s="103"/>
      <c r="E90" s="105"/>
      <c r="F90" s="67">
        <v>1</v>
      </c>
      <c r="G90" s="25"/>
      <c r="H90" s="28"/>
      <c r="I90" s="107"/>
    </row>
    <row r="91" spans="1:9" ht="15.75" thickBot="1">
      <c r="A91" s="119"/>
      <c r="B91" s="129"/>
      <c r="C91" s="103"/>
      <c r="D91" s="103"/>
      <c r="E91" s="105"/>
      <c r="F91" s="68">
        <v>2</v>
      </c>
      <c r="G91" s="26"/>
      <c r="H91" s="29"/>
      <c r="I91" s="108"/>
    </row>
    <row r="92" spans="1:9" ht="15.75" thickBot="1">
      <c r="A92" s="119"/>
      <c r="B92" s="129"/>
      <c r="C92" s="103"/>
      <c r="D92" s="103"/>
      <c r="E92" s="105"/>
      <c r="F92" s="68">
        <v>3</v>
      </c>
      <c r="G92" s="26"/>
      <c r="H92" s="29"/>
      <c r="I92" s="108"/>
    </row>
    <row r="93" spans="1:9" ht="15.75" thickBot="1">
      <c r="A93" s="119"/>
      <c r="B93" s="129"/>
      <c r="C93" s="103"/>
      <c r="D93" s="103"/>
      <c r="E93" s="105"/>
      <c r="F93" s="68">
        <v>4</v>
      </c>
      <c r="G93" s="26"/>
      <c r="H93" s="29"/>
      <c r="I93" s="108"/>
    </row>
    <row r="94" spans="1:9" ht="15.75" thickBot="1">
      <c r="A94" s="120"/>
      <c r="B94" s="138"/>
      <c r="C94" s="104"/>
      <c r="D94" s="104"/>
      <c r="E94" s="106"/>
      <c r="F94" s="68">
        <v>5</v>
      </c>
      <c r="G94" s="27"/>
      <c r="H94" s="30"/>
      <c r="I94" s="109"/>
    </row>
    <row r="95" spans="1:9" ht="15" customHeight="1" thickBot="1">
      <c r="A95" s="118">
        <v>19</v>
      </c>
      <c r="B95" s="129"/>
      <c r="C95" s="103"/>
      <c r="D95" s="103"/>
      <c r="E95" s="105"/>
      <c r="F95" s="67">
        <v>1</v>
      </c>
      <c r="G95" s="25"/>
      <c r="H95" s="28"/>
      <c r="I95" s="107"/>
    </row>
    <row r="96" spans="1:9" ht="15.75" thickBot="1">
      <c r="A96" s="119"/>
      <c r="B96" s="129"/>
      <c r="C96" s="103"/>
      <c r="D96" s="103"/>
      <c r="E96" s="105"/>
      <c r="F96" s="68">
        <v>2</v>
      </c>
      <c r="G96" s="26"/>
      <c r="H96" s="29"/>
      <c r="I96" s="108"/>
    </row>
    <row r="97" spans="1:9" ht="15.75" thickBot="1">
      <c r="A97" s="119"/>
      <c r="B97" s="129"/>
      <c r="C97" s="103"/>
      <c r="D97" s="103"/>
      <c r="E97" s="105"/>
      <c r="F97" s="68">
        <v>3</v>
      </c>
      <c r="G97" s="26"/>
      <c r="H97" s="29"/>
      <c r="I97" s="108"/>
    </row>
    <row r="98" spans="1:9" ht="15.75" thickBot="1">
      <c r="A98" s="119"/>
      <c r="B98" s="129"/>
      <c r="C98" s="103"/>
      <c r="D98" s="103"/>
      <c r="E98" s="105"/>
      <c r="F98" s="68">
        <v>4</v>
      </c>
      <c r="G98" s="26"/>
      <c r="H98" s="29"/>
      <c r="I98" s="108"/>
    </row>
    <row r="99" spans="1:9" ht="15.75" thickBot="1">
      <c r="A99" s="120"/>
      <c r="B99" s="138"/>
      <c r="C99" s="104"/>
      <c r="D99" s="104"/>
      <c r="E99" s="106"/>
      <c r="F99" s="68">
        <v>5</v>
      </c>
      <c r="G99" s="27"/>
      <c r="H99" s="30"/>
      <c r="I99" s="109"/>
    </row>
    <row r="100" spans="1:9" ht="15" customHeight="1" thickBot="1">
      <c r="A100" s="118">
        <v>20</v>
      </c>
      <c r="B100" s="129"/>
      <c r="C100" s="103"/>
      <c r="D100" s="103"/>
      <c r="E100" s="105"/>
      <c r="F100" s="67">
        <v>1</v>
      </c>
      <c r="G100" s="25"/>
      <c r="H100" s="28"/>
      <c r="I100" s="107"/>
    </row>
    <row r="101" spans="1:9" ht="15.75" thickBot="1">
      <c r="A101" s="119"/>
      <c r="B101" s="129"/>
      <c r="C101" s="103"/>
      <c r="D101" s="103"/>
      <c r="E101" s="105"/>
      <c r="F101" s="68">
        <v>2</v>
      </c>
      <c r="G101" s="26"/>
      <c r="H101" s="29"/>
      <c r="I101" s="108"/>
    </row>
    <row r="102" spans="1:9" ht="15.75" thickBot="1">
      <c r="A102" s="119"/>
      <c r="B102" s="129"/>
      <c r="C102" s="103"/>
      <c r="D102" s="103"/>
      <c r="E102" s="105"/>
      <c r="F102" s="68">
        <v>3</v>
      </c>
      <c r="G102" s="26"/>
      <c r="H102" s="29"/>
      <c r="I102" s="108"/>
    </row>
    <row r="103" spans="1:9" ht="15.75" thickBot="1">
      <c r="A103" s="119"/>
      <c r="B103" s="129"/>
      <c r="C103" s="103"/>
      <c r="D103" s="103"/>
      <c r="E103" s="105"/>
      <c r="F103" s="68">
        <v>4</v>
      </c>
      <c r="G103" s="26"/>
      <c r="H103" s="29"/>
      <c r="I103" s="108"/>
    </row>
    <row r="104" spans="1:9" ht="15.75" thickBot="1">
      <c r="A104" s="120"/>
      <c r="B104" s="138"/>
      <c r="C104" s="104"/>
      <c r="D104" s="104"/>
      <c r="E104" s="106"/>
      <c r="F104" s="68">
        <v>5</v>
      </c>
      <c r="G104" s="27"/>
      <c r="H104" s="30"/>
      <c r="I104" s="109"/>
    </row>
    <row r="105" spans="1:9" ht="15" customHeight="1" thickBot="1">
      <c r="A105" s="118">
        <v>21</v>
      </c>
      <c r="B105" s="129"/>
      <c r="C105" s="103"/>
      <c r="D105" s="103"/>
      <c r="E105" s="105"/>
      <c r="F105" s="67">
        <v>1</v>
      </c>
      <c r="G105" s="25"/>
      <c r="H105" s="28"/>
      <c r="I105" s="107"/>
    </row>
    <row r="106" spans="1:9" ht="15.75" thickBot="1">
      <c r="A106" s="119"/>
      <c r="B106" s="129"/>
      <c r="C106" s="103"/>
      <c r="D106" s="103"/>
      <c r="E106" s="105"/>
      <c r="F106" s="68">
        <v>2</v>
      </c>
      <c r="G106" s="26"/>
      <c r="H106" s="29"/>
      <c r="I106" s="108"/>
    </row>
    <row r="107" spans="1:9" ht="15.75" thickBot="1">
      <c r="A107" s="119"/>
      <c r="B107" s="129"/>
      <c r="C107" s="103"/>
      <c r="D107" s="103"/>
      <c r="E107" s="105"/>
      <c r="F107" s="68">
        <v>3</v>
      </c>
      <c r="G107" s="26"/>
      <c r="H107" s="29"/>
      <c r="I107" s="108"/>
    </row>
    <row r="108" spans="1:9" ht="15.75" thickBot="1">
      <c r="A108" s="119"/>
      <c r="B108" s="129"/>
      <c r="C108" s="103"/>
      <c r="D108" s="103"/>
      <c r="E108" s="105"/>
      <c r="F108" s="68">
        <v>4</v>
      </c>
      <c r="G108" s="26"/>
      <c r="H108" s="29"/>
      <c r="I108" s="108"/>
    </row>
    <row r="109" spans="1:9" ht="15.75" thickBot="1">
      <c r="A109" s="120"/>
      <c r="B109" s="138"/>
      <c r="C109" s="104"/>
      <c r="D109" s="104"/>
      <c r="E109" s="106"/>
      <c r="F109" s="68">
        <v>5</v>
      </c>
      <c r="G109" s="27"/>
      <c r="H109" s="30"/>
      <c r="I109" s="109"/>
    </row>
    <row r="110" spans="1:9" ht="15" customHeight="1" thickBot="1">
      <c r="A110" s="118">
        <v>22</v>
      </c>
      <c r="B110" s="129"/>
      <c r="C110" s="103"/>
      <c r="D110" s="103"/>
      <c r="E110" s="105"/>
      <c r="F110" s="67">
        <v>1</v>
      </c>
      <c r="G110" s="25"/>
      <c r="H110" s="28"/>
      <c r="I110" s="107"/>
    </row>
    <row r="111" spans="1:9" ht="15.75" thickBot="1">
      <c r="A111" s="119"/>
      <c r="B111" s="129"/>
      <c r="C111" s="103"/>
      <c r="D111" s="103"/>
      <c r="E111" s="105"/>
      <c r="F111" s="68">
        <v>2</v>
      </c>
      <c r="G111" s="26"/>
      <c r="H111" s="29"/>
      <c r="I111" s="108"/>
    </row>
    <row r="112" spans="1:9" ht="15.75" thickBot="1">
      <c r="A112" s="119"/>
      <c r="B112" s="129"/>
      <c r="C112" s="103"/>
      <c r="D112" s="103"/>
      <c r="E112" s="105"/>
      <c r="F112" s="68">
        <v>3</v>
      </c>
      <c r="G112" s="26"/>
      <c r="H112" s="29"/>
      <c r="I112" s="108"/>
    </row>
    <row r="113" spans="1:9" ht="15.75" thickBot="1">
      <c r="A113" s="119"/>
      <c r="B113" s="129"/>
      <c r="C113" s="103"/>
      <c r="D113" s="103"/>
      <c r="E113" s="105"/>
      <c r="F113" s="68">
        <v>4</v>
      </c>
      <c r="G113" s="26"/>
      <c r="H113" s="29"/>
      <c r="I113" s="108"/>
    </row>
    <row r="114" spans="1:9" ht="15.75" thickBot="1">
      <c r="A114" s="120"/>
      <c r="B114" s="138"/>
      <c r="C114" s="104"/>
      <c r="D114" s="104"/>
      <c r="E114" s="106"/>
      <c r="F114" s="68">
        <v>5</v>
      </c>
      <c r="G114" s="27"/>
      <c r="H114" s="30"/>
      <c r="I114" s="109"/>
    </row>
    <row r="115" spans="1:9" ht="15" customHeight="1" thickBot="1">
      <c r="A115" s="118">
        <v>23</v>
      </c>
      <c r="B115" s="129"/>
      <c r="C115" s="103"/>
      <c r="D115" s="103"/>
      <c r="E115" s="105"/>
      <c r="F115" s="67">
        <v>1</v>
      </c>
      <c r="G115" s="25"/>
      <c r="H115" s="28"/>
      <c r="I115" s="107"/>
    </row>
    <row r="116" spans="1:9" ht="15.75" thickBot="1">
      <c r="A116" s="119"/>
      <c r="B116" s="129"/>
      <c r="C116" s="103"/>
      <c r="D116" s="103"/>
      <c r="E116" s="105"/>
      <c r="F116" s="68">
        <v>2</v>
      </c>
      <c r="G116" s="26"/>
      <c r="H116" s="29"/>
      <c r="I116" s="108"/>
    </row>
    <row r="117" spans="1:9" ht="15.75" thickBot="1">
      <c r="A117" s="119"/>
      <c r="B117" s="129"/>
      <c r="C117" s="103"/>
      <c r="D117" s="103"/>
      <c r="E117" s="105"/>
      <c r="F117" s="68">
        <v>3</v>
      </c>
      <c r="G117" s="26"/>
      <c r="H117" s="29"/>
      <c r="I117" s="108"/>
    </row>
    <row r="118" spans="1:9" ht="15.75" thickBot="1">
      <c r="A118" s="119"/>
      <c r="B118" s="129"/>
      <c r="C118" s="103"/>
      <c r="D118" s="103"/>
      <c r="E118" s="105"/>
      <c r="F118" s="68">
        <v>4</v>
      </c>
      <c r="G118" s="26"/>
      <c r="H118" s="29"/>
      <c r="I118" s="108"/>
    </row>
    <row r="119" spans="1:9" ht="15.75" thickBot="1">
      <c r="A119" s="120"/>
      <c r="B119" s="138"/>
      <c r="C119" s="104"/>
      <c r="D119" s="104"/>
      <c r="E119" s="106"/>
      <c r="F119" s="68">
        <v>5</v>
      </c>
      <c r="G119" s="27"/>
      <c r="H119" s="30"/>
      <c r="I119" s="109"/>
    </row>
    <row r="120" spans="1:9" ht="15" customHeight="1" thickBot="1">
      <c r="A120" s="118">
        <v>24</v>
      </c>
      <c r="B120" s="129"/>
      <c r="C120" s="103"/>
      <c r="D120" s="103"/>
      <c r="E120" s="105"/>
      <c r="F120" s="67">
        <v>1</v>
      </c>
      <c r="G120" s="25"/>
      <c r="H120" s="28"/>
      <c r="I120" s="107"/>
    </row>
    <row r="121" spans="1:9" ht="15.75" thickBot="1">
      <c r="A121" s="119"/>
      <c r="B121" s="129"/>
      <c r="C121" s="103"/>
      <c r="D121" s="103"/>
      <c r="E121" s="105"/>
      <c r="F121" s="68">
        <v>2</v>
      </c>
      <c r="G121" s="26"/>
      <c r="H121" s="29"/>
      <c r="I121" s="108"/>
    </row>
    <row r="122" spans="1:9" ht="15.75" thickBot="1">
      <c r="A122" s="119"/>
      <c r="B122" s="129"/>
      <c r="C122" s="103"/>
      <c r="D122" s="103"/>
      <c r="E122" s="105"/>
      <c r="F122" s="68">
        <v>3</v>
      </c>
      <c r="G122" s="26"/>
      <c r="H122" s="29"/>
      <c r="I122" s="108"/>
    </row>
    <row r="123" spans="1:9" ht="15.75" thickBot="1">
      <c r="A123" s="119"/>
      <c r="B123" s="129"/>
      <c r="C123" s="103"/>
      <c r="D123" s="103"/>
      <c r="E123" s="105"/>
      <c r="F123" s="68">
        <v>4</v>
      </c>
      <c r="G123" s="26"/>
      <c r="H123" s="29"/>
      <c r="I123" s="108"/>
    </row>
    <row r="124" spans="1:9" ht="15.75" thickBot="1">
      <c r="A124" s="120"/>
      <c r="B124" s="138"/>
      <c r="C124" s="104"/>
      <c r="D124" s="104"/>
      <c r="E124" s="106"/>
      <c r="F124" s="68">
        <v>5</v>
      </c>
      <c r="G124" s="27"/>
      <c r="H124" s="30"/>
      <c r="I124" s="109"/>
    </row>
    <row r="125" spans="1:9" ht="15" customHeight="1" thickBot="1">
      <c r="A125" s="118">
        <v>25</v>
      </c>
      <c r="B125" s="129"/>
      <c r="C125" s="103"/>
      <c r="D125" s="103"/>
      <c r="E125" s="105"/>
      <c r="F125" s="67">
        <v>1</v>
      </c>
      <c r="G125" s="25"/>
      <c r="H125" s="28"/>
      <c r="I125" s="107"/>
    </row>
    <row r="126" spans="1:9" ht="15.75" thickBot="1">
      <c r="A126" s="119"/>
      <c r="B126" s="129"/>
      <c r="C126" s="103"/>
      <c r="D126" s="103"/>
      <c r="E126" s="105"/>
      <c r="F126" s="68">
        <v>2</v>
      </c>
      <c r="G126" s="26"/>
      <c r="H126" s="29"/>
      <c r="I126" s="108"/>
    </row>
    <row r="127" spans="1:9" ht="15.75" thickBot="1">
      <c r="A127" s="119"/>
      <c r="B127" s="129"/>
      <c r="C127" s="103"/>
      <c r="D127" s="103"/>
      <c r="E127" s="105"/>
      <c r="F127" s="68">
        <v>3</v>
      </c>
      <c r="G127" s="26"/>
      <c r="H127" s="29"/>
      <c r="I127" s="108"/>
    </row>
    <row r="128" spans="1:9" ht="15.75" thickBot="1">
      <c r="A128" s="119"/>
      <c r="B128" s="129"/>
      <c r="C128" s="103"/>
      <c r="D128" s="103"/>
      <c r="E128" s="105"/>
      <c r="F128" s="68">
        <v>4</v>
      </c>
      <c r="G128" s="26"/>
      <c r="H128" s="29"/>
      <c r="I128" s="108"/>
    </row>
    <row r="129" spans="1:9" ht="15.75" thickBot="1">
      <c r="A129" s="120"/>
      <c r="B129" s="138"/>
      <c r="C129" s="104"/>
      <c r="D129" s="104"/>
      <c r="E129" s="106"/>
      <c r="F129" s="68">
        <v>5</v>
      </c>
      <c r="G129" s="27"/>
      <c r="H129" s="30"/>
      <c r="I129" s="109"/>
    </row>
    <row r="130" spans="1:9" ht="15" customHeight="1" thickBot="1">
      <c r="A130" s="118">
        <v>26</v>
      </c>
      <c r="B130" s="129"/>
      <c r="C130" s="103"/>
      <c r="D130" s="103"/>
      <c r="E130" s="105"/>
      <c r="F130" s="67">
        <v>1</v>
      </c>
      <c r="G130" s="25"/>
      <c r="H130" s="28"/>
      <c r="I130" s="107"/>
    </row>
    <row r="131" spans="1:9" ht="15.75" thickBot="1">
      <c r="A131" s="119"/>
      <c r="B131" s="129"/>
      <c r="C131" s="103"/>
      <c r="D131" s="103"/>
      <c r="E131" s="105"/>
      <c r="F131" s="68">
        <v>2</v>
      </c>
      <c r="G131" s="26"/>
      <c r="H131" s="29"/>
      <c r="I131" s="108"/>
    </row>
    <row r="132" spans="1:9" ht="15.75" thickBot="1">
      <c r="A132" s="119"/>
      <c r="B132" s="129"/>
      <c r="C132" s="103"/>
      <c r="D132" s="103"/>
      <c r="E132" s="105"/>
      <c r="F132" s="68">
        <v>3</v>
      </c>
      <c r="G132" s="26"/>
      <c r="H132" s="29"/>
      <c r="I132" s="108"/>
    </row>
    <row r="133" spans="1:9" ht="15.75" thickBot="1">
      <c r="A133" s="119"/>
      <c r="B133" s="129"/>
      <c r="C133" s="103"/>
      <c r="D133" s="103"/>
      <c r="E133" s="105"/>
      <c r="F133" s="68">
        <v>4</v>
      </c>
      <c r="G133" s="26"/>
      <c r="H133" s="29"/>
      <c r="I133" s="108"/>
    </row>
    <row r="134" spans="1:9" ht="15.75" thickBot="1">
      <c r="A134" s="120"/>
      <c r="B134" s="138"/>
      <c r="C134" s="104"/>
      <c r="D134" s="104"/>
      <c r="E134" s="106"/>
      <c r="F134" s="68">
        <v>5</v>
      </c>
      <c r="G134" s="27"/>
      <c r="H134" s="30"/>
      <c r="I134" s="109"/>
    </row>
    <row r="135" spans="1:9" ht="15" customHeight="1" thickBot="1">
      <c r="A135" s="118">
        <v>27</v>
      </c>
      <c r="B135" s="129"/>
      <c r="C135" s="103"/>
      <c r="D135" s="103"/>
      <c r="E135" s="105"/>
      <c r="F135" s="67">
        <v>1</v>
      </c>
      <c r="G135" s="25"/>
      <c r="H135" s="28"/>
      <c r="I135" s="107"/>
    </row>
    <row r="136" spans="1:9" ht="15.75" thickBot="1">
      <c r="A136" s="119"/>
      <c r="B136" s="129"/>
      <c r="C136" s="103"/>
      <c r="D136" s="103"/>
      <c r="E136" s="105"/>
      <c r="F136" s="68">
        <v>2</v>
      </c>
      <c r="G136" s="26"/>
      <c r="H136" s="29"/>
      <c r="I136" s="108"/>
    </row>
    <row r="137" spans="1:9" ht="15.75" thickBot="1">
      <c r="A137" s="119"/>
      <c r="B137" s="129"/>
      <c r="C137" s="103"/>
      <c r="D137" s="103"/>
      <c r="E137" s="105"/>
      <c r="F137" s="68">
        <v>3</v>
      </c>
      <c r="G137" s="26"/>
      <c r="H137" s="29"/>
      <c r="I137" s="108"/>
    </row>
    <row r="138" spans="1:9" ht="15.75" thickBot="1">
      <c r="A138" s="119"/>
      <c r="B138" s="129"/>
      <c r="C138" s="103"/>
      <c r="D138" s="103"/>
      <c r="E138" s="105"/>
      <c r="F138" s="68">
        <v>4</v>
      </c>
      <c r="G138" s="26"/>
      <c r="H138" s="29"/>
      <c r="I138" s="108"/>
    </row>
    <row r="139" spans="1:9" ht="15.75" thickBot="1">
      <c r="A139" s="120"/>
      <c r="B139" s="138"/>
      <c r="C139" s="104"/>
      <c r="D139" s="104"/>
      <c r="E139" s="106"/>
      <c r="F139" s="68">
        <v>5</v>
      </c>
      <c r="G139" s="27"/>
      <c r="H139" s="30"/>
      <c r="I139" s="109"/>
    </row>
    <row r="140" spans="1:9" ht="15" customHeight="1" thickBot="1">
      <c r="A140" s="118">
        <v>28</v>
      </c>
      <c r="B140" s="129"/>
      <c r="C140" s="103"/>
      <c r="D140" s="103"/>
      <c r="E140" s="105"/>
      <c r="F140" s="67">
        <v>1</v>
      </c>
      <c r="G140" s="25"/>
      <c r="H140" s="28"/>
      <c r="I140" s="107"/>
    </row>
    <row r="141" spans="1:9" ht="15.75" thickBot="1">
      <c r="A141" s="119"/>
      <c r="B141" s="129"/>
      <c r="C141" s="103"/>
      <c r="D141" s="103"/>
      <c r="E141" s="105"/>
      <c r="F141" s="68">
        <v>2</v>
      </c>
      <c r="G141" s="26"/>
      <c r="H141" s="29"/>
      <c r="I141" s="108"/>
    </row>
    <row r="142" spans="1:9" ht="15.75" thickBot="1">
      <c r="A142" s="119"/>
      <c r="B142" s="129"/>
      <c r="C142" s="103"/>
      <c r="D142" s="103"/>
      <c r="E142" s="105"/>
      <c r="F142" s="68">
        <v>3</v>
      </c>
      <c r="G142" s="26"/>
      <c r="H142" s="29"/>
      <c r="I142" s="108"/>
    </row>
    <row r="143" spans="1:9" ht="15.75" thickBot="1">
      <c r="A143" s="119"/>
      <c r="B143" s="129"/>
      <c r="C143" s="103"/>
      <c r="D143" s="103"/>
      <c r="E143" s="105"/>
      <c r="F143" s="68">
        <v>4</v>
      </c>
      <c r="G143" s="26"/>
      <c r="H143" s="29"/>
      <c r="I143" s="108"/>
    </row>
    <row r="144" spans="1:9" ht="15.75" thickBot="1">
      <c r="A144" s="120"/>
      <c r="B144" s="138"/>
      <c r="C144" s="104"/>
      <c r="D144" s="104"/>
      <c r="E144" s="106"/>
      <c r="F144" s="68">
        <v>5</v>
      </c>
      <c r="G144" s="27"/>
      <c r="H144" s="30"/>
      <c r="I144" s="109"/>
    </row>
    <row r="145" spans="1:9" ht="15" customHeight="1" thickBot="1">
      <c r="A145" s="118">
        <v>29</v>
      </c>
      <c r="B145" s="129"/>
      <c r="C145" s="103"/>
      <c r="D145" s="103"/>
      <c r="E145" s="105"/>
      <c r="F145" s="67">
        <v>1</v>
      </c>
      <c r="G145" s="25"/>
      <c r="H145" s="28"/>
      <c r="I145" s="107"/>
    </row>
    <row r="146" spans="1:9" ht="15.75" thickBot="1">
      <c r="A146" s="119"/>
      <c r="B146" s="129"/>
      <c r="C146" s="103"/>
      <c r="D146" s="103"/>
      <c r="E146" s="105"/>
      <c r="F146" s="68">
        <v>2</v>
      </c>
      <c r="G146" s="26"/>
      <c r="H146" s="29"/>
      <c r="I146" s="108"/>
    </row>
    <row r="147" spans="1:9" ht="15.75" thickBot="1">
      <c r="A147" s="119"/>
      <c r="B147" s="129"/>
      <c r="C147" s="103"/>
      <c r="D147" s="103"/>
      <c r="E147" s="105"/>
      <c r="F147" s="68">
        <v>3</v>
      </c>
      <c r="G147" s="26"/>
      <c r="H147" s="29"/>
      <c r="I147" s="108"/>
    </row>
    <row r="148" spans="1:9" ht="15.75" thickBot="1">
      <c r="A148" s="119"/>
      <c r="B148" s="129"/>
      <c r="C148" s="103"/>
      <c r="D148" s="103"/>
      <c r="E148" s="105"/>
      <c r="F148" s="68">
        <v>4</v>
      </c>
      <c r="G148" s="26"/>
      <c r="H148" s="29"/>
      <c r="I148" s="108"/>
    </row>
    <row r="149" spans="1:9" ht="15.75" thickBot="1">
      <c r="A149" s="120"/>
      <c r="B149" s="138"/>
      <c r="C149" s="104"/>
      <c r="D149" s="104"/>
      <c r="E149" s="106"/>
      <c r="F149" s="68">
        <v>5</v>
      </c>
      <c r="G149" s="27"/>
      <c r="H149" s="30"/>
      <c r="I149" s="109"/>
    </row>
    <row r="150" spans="1:9" ht="15" customHeight="1" thickBot="1">
      <c r="A150" s="118">
        <v>30</v>
      </c>
      <c r="B150" s="129"/>
      <c r="C150" s="103"/>
      <c r="D150" s="103"/>
      <c r="E150" s="105"/>
      <c r="F150" s="67">
        <v>1</v>
      </c>
      <c r="G150" s="25"/>
      <c r="H150" s="28"/>
      <c r="I150" s="107"/>
    </row>
    <row r="151" spans="1:9" ht="15.75" thickBot="1">
      <c r="A151" s="119"/>
      <c r="B151" s="129"/>
      <c r="C151" s="103"/>
      <c r="D151" s="103"/>
      <c r="E151" s="105"/>
      <c r="F151" s="68">
        <v>2</v>
      </c>
      <c r="G151" s="26"/>
      <c r="H151" s="29"/>
      <c r="I151" s="108"/>
    </row>
    <row r="152" spans="1:9" ht="15.75" thickBot="1">
      <c r="A152" s="119"/>
      <c r="B152" s="129"/>
      <c r="C152" s="103"/>
      <c r="D152" s="103"/>
      <c r="E152" s="105"/>
      <c r="F152" s="68">
        <v>3</v>
      </c>
      <c r="G152" s="26"/>
      <c r="H152" s="29"/>
      <c r="I152" s="108"/>
    </row>
    <row r="153" spans="1:9" ht="15.75" thickBot="1">
      <c r="A153" s="119"/>
      <c r="B153" s="129"/>
      <c r="C153" s="103"/>
      <c r="D153" s="103"/>
      <c r="E153" s="105"/>
      <c r="F153" s="68">
        <v>4</v>
      </c>
      <c r="G153" s="26"/>
      <c r="H153" s="29"/>
      <c r="I153" s="108"/>
    </row>
    <row r="154" spans="1:9" ht="15.75" thickBot="1">
      <c r="A154" s="120"/>
      <c r="B154" s="138"/>
      <c r="C154" s="104"/>
      <c r="D154" s="104"/>
      <c r="E154" s="106"/>
      <c r="F154" s="68">
        <v>5</v>
      </c>
      <c r="G154" s="27"/>
      <c r="H154" s="30"/>
      <c r="I154" s="109"/>
    </row>
    <row r="155" spans="1:9" ht="15" customHeight="1" thickBot="1">
      <c r="A155" s="118">
        <v>31</v>
      </c>
      <c r="B155" s="129"/>
      <c r="C155" s="103"/>
      <c r="D155" s="103"/>
      <c r="E155" s="105"/>
      <c r="F155" s="67">
        <v>1</v>
      </c>
      <c r="G155" s="25"/>
      <c r="H155" s="28"/>
      <c r="I155" s="107"/>
    </row>
    <row r="156" spans="1:9" ht="15.75" thickBot="1">
      <c r="A156" s="119"/>
      <c r="B156" s="129"/>
      <c r="C156" s="103"/>
      <c r="D156" s="103"/>
      <c r="E156" s="105"/>
      <c r="F156" s="68">
        <v>2</v>
      </c>
      <c r="G156" s="26"/>
      <c r="H156" s="29"/>
      <c r="I156" s="108"/>
    </row>
    <row r="157" spans="1:9" ht="15.75" thickBot="1">
      <c r="A157" s="119"/>
      <c r="B157" s="129"/>
      <c r="C157" s="103"/>
      <c r="D157" s="103"/>
      <c r="E157" s="105"/>
      <c r="F157" s="68">
        <v>3</v>
      </c>
      <c r="G157" s="26"/>
      <c r="H157" s="29"/>
      <c r="I157" s="108"/>
    </row>
    <row r="158" spans="1:9" ht="15.75" thickBot="1">
      <c r="A158" s="119"/>
      <c r="B158" s="129"/>
      <c r="C158" s="103"/>
      <c r="D158" s="103"/>
      <c r="E158" s="105"/>
      <c r="F158" s="68">
        <v>4</v>
      </c>
      <c r="G158" s="26"/>
      <c r="H158" s="29"/>
      <c r="I158" s="108"/>
    </row>
    <row r="159" spans="1:9" ht="15.75" thickBot="1">
      <c r="A159" s="120"/>
      <c r="B159" s="138"/>
      <c r="C159" s="104"/>
      <c r="D159" s="104"/>
      <c r="E159" s="106"/>
      <c r="F159" s="68">
        <v>5</v>
      </c>
      <c r="G159" s="27"/>
      <c r="H159" s="30"/>
      <c r="I159" s="109"/>
    </row>
    <row r="160" spans="1:9" ht="15" customHeight="1" thickBot="1">
      <c r="A160" s="118">
        <v>32</v>
      </c>
      <c r="B160" s="129"/>
      <c r="C160" s="103"/>
      <c r="D160" s="103"/>
      <c r="E160" s="105"/>
      <c r="F160" s="67">
        <v>1</v>
      </c>
      <c r="G160" s="25"/>
      <c r="H160" s="28"/>
      <c r="I160" s="107"/>
    </row>
    <row r="161" spans="1:9" ht="15.75" thickBot="1">
      <c r="A161" s="119"/>
      <c r="B161" s="129"/>
      <c r="C161" s="103"/>
      <c r="D161" s="103"/>
      <c r="E161" s="105"/>
      <c r="F161" s="68">
        <v>2</v>
      </c>
      <c r="G161" s="26"/>
      <c r="H161" s="29"/>
      <c r="I161" s="108"/>
    </row>
    <row r="162" spans="1:9" ht="15.75" thickBot="1">
      <c r="A162" s="119"/>
      <c r="B162" s="129"/>
      <c r="C162" s="103"/>
      <c r="D162" s="103"/>
      <c r="E162" s="105"/>
      <c r="F162" s="68">
        <v>3</v>
      </c>
      <c r="G162" s="26"/>
      <c r="H162" s="29"/>
      <c r="I162" s="108"/>
    </row>
    <row r="163" spans="1:9" ht="15.75" thickBot="1">
      <c r="A163" s="119"/>
      <c r="B163" s="129"/>
      <c r="C163" s="103"/>
      <c r="D163" s="103"/>
      <c r="E163" s="105"/>
      <c r="F163" s="68">
        <v>4</v>
      </c>
      <c r="G163" s="26"/>
      <c r="H163" s="29"/>
      <c r="I163" s="108"/>
    </row>
    <row r="164" spans="1:9" ht="15.75" thickBot="1">
      <c r="A164" s="120"/>
      <c r="B164" s="138"/>
      <c r="C164" s="104"/>
      <c r="D164" s="104"/>
      <c r="E164" s="106"/>
      <c r="F164" s="68">
        <v>5</v>
      </c>
      <c r="G164" s="27"/>
      <c r="H164" s="30"/>
      <c r="I164" s="109"/>
    </row>
    <row r="165" spans="1:9" ht="15" customHeight="1" thickBot="1">
      <c r="A165" s="118">
        <v>33</v>
      </c>
      <c r="B165" s="129"/>
      <c r="C165" s="103"/>
      <c r="D165" s="103"/>
      <c r="E165" s="105"/>
      <c r="F165" s="67">
        <v>1</v>
      </c>
      <c r="G165" s="25"/>
      <c r="H165" s="28"/>
      <c r="I165" s="107"/>
    </row>
    <row r="166" spans="1:9" ht="15.75" thickBot="1">
      <c r="A166" s="119"/>
      <c r="B166" s="129"/>
      <c r="C166" s="103"/>
      <c r="D166" s="103"/>
      <c r="E166" s="105"/>
      <c r="F166" s="68">
        <v>2</v>
      </c>
      <c r="G166" s="26"/>
      <c r="H166" s="29"/>
      <c r="I166" s="108"/>
    </row>
    <row r="167" spans="1:9" ht="15.75" thickBot="1">
      <c r="A167" s="119"/>
      <c r="B167" s="129"/>
      <c r="C167" s="103"/>
      <c r="D167" s="103"/>
      <c r="E167" s="105"/>
      <c r="F167" s="68">
        <v>3</v>
      </c>
      <c r="G167" s="26"/>
      <c r="H167" s="29"/>
      <c r="I167" s="108"/>
    </row>
    <row r="168" spans="1:9" ht="15.75" thickBot="1">
      <c r="A168" s="119"/>
      <c r="B168" s="129"/>
      <c r="C168" s="103"/>
      <c r="D168" s="103"/>
      <c r="E168" s="105"/>
      <c r="F168" s="68">
        <v>4</v>
      </c>
      <c r="G168" s="26"/>
      <c r="H168" s="29"/>
      <c r="I168" s="108"/>
    </row>
    <row r="169" spans="1:9" ht="15.75" thickBot="1">
      <c r="A169" s="120"/>
      <c r="B169" s="138"/>
      <c r="C169" s="104"/>
      <c r="D169" s="104"/>
      <c r="E169" s="106"/>
      <c r="F169" s="68">
        <v>5</v>
      </c>
      <c r="G169" s="27"/>
      <c r="H169" s="30"/>
      <c r="I169" s="109"/>
    </row>
    <row r="170" spans="1:9" ht="15" customHeight="1" thickBot="1">
      <c r="A170" s="118">
        <v>34</v>
      </c>
      <c r="B170" s="129"/>
      <c r="C170" s="103"/>
      <c r="D170" s="103"/>
      <c r="E170" s="105"/>
      <c r="F170" s="67">
        <v>1</v>
      </c>
      <c r="G170" s="25"/>
      <c r="H170" s="28"/>
      <c r="I170" s="107"/>
    </row>
    <row r="171" spans="1:9" ht="15.75" thickBot="1">
      <c r="A171" s="119"/>
      <c r="B171" s="129"/>
      <c r="C171" s="103"/>
      <c r="D171" s="103"/>
      <c r="E171" s="105"/>
      <c r="F171" s="68">
        <v>2</v>
      </c>
      <c r="G171" s="26"/>
      <c r="H171" s="29"/>
      <c r="I171" s="108"/>
    </row>
    <row r="172" spans="1:9" ht="15.75" thickBot="1">
      <c r="A172" s="119"/>
      <c r="B172" s="129"/>
      <c r="C172" s="103"/>
      <c r="D172" s="103"/>
      <c r="E172" s="105"/>
      <c r="F172" s="68">
        <v>3</v>
      </c>
      <c r="G172" s="26"/>
      <c r="H172" s="29"/>
      <c r="I172" s="108"/>
    </row>
    <row r="173" spans="1:9" ht="15.75" thickBot="1">
      <c r="A173" s="119"/>
      <c r="B173" s="129"/>
      <c r="C173" s="103"/>
      <c r="D173" s="103"/>
      <c r="E173" s="105"/>
      <c r="F173" s="68">
        <v>4</v>
      </c>
      <c r="G173" s="26"/>
      <c r="H173" s="29"/>
      <c r="I173" s="108"/>
    </row>
    <row r="174" spans="1:9" ht="15.75" thickBot="1">
      <c r="A174" s="120"/>
      <c r="B174" s="138"/>
      <c r="C174" s="104"/>
      <c r="D174" s="104"/>
      <c r="E174" s="106"/>
      <c r="F174" s="68">
        <v>5</v>
      </c>
      <c r="G174" s="27"/>
      <c r="H174" s="30"/>
      <c r="I174" s="109"/>
    </row>
    <row r="175" spans="1:9" ht="15" customHeight="1" thickBot="1">
      <c r="A175" s="118">
        <v>35</v>
      </c>
      <c r="B175" s="129"/>
      <c r="C175" s="103"/>
      <c r="D175" s="103"/>
      <c r="E175" s="105"/>
      <c r="F175" s="67">
        <v>1</v>
      </c>
      <c r="G175" s="25"/>
      <c r="H175" s="28"/>
      <c r="I175" s="107"/>
    </row>
    <row r="176" spans="1:9" ht="15.75" thickBot="1">
      <c r="A176" s="119"/>
      <c r="B176" s="129"/>
      <c r="C176" s="103"/>
      <c r="D176" s="103"/>
      <c r="E176" s="105"/>
      <c r="F176" s="68">
        <v>2</v>
      </c>
      <c r="G176" s="26"/>
      <c r="H176" s="29"/>
      <c r="I176" s="108"/>
    </row>
    <row r="177" spans="1:9" ht="15.75" thickBot="1">
      <c r="A177" s="119"/>
      <c r="B177" s="129"/>
      <c r="C177" s="103"/>
      <c r="D177" s="103"/>
      <c r="E177" s="105"/>
      <c r="F177" s="68">
        <v>3</v>
      </c>
      <c r="G177" s="26"/>
      <c r="H177" s="29"/>
      <c r="I177" s="108"/>
    </row>
    <row r="178" spans="1:9" ht="15.75" thickBot="1">
      <c r="A178" s="119"/>
      <c r="B178" s="129"/>
      <c r="C178" s="103"/>
      <c r="D178" s="103"/>
      <c r="E178" s="105"/>
      <c r="F178" s="68">
        <v>4</v>
      </c>
      <c r="G178" s="26"/>
      <c r="H178" s="29"/>
      <c r="I178" s="108"/>
    </row>
    <row r="179" spans="1:9" ht="15.75" thickBot="1">
      <c r="A179" s="120"/>
      <c r="B179" s="138"/>
      <c r="C179" s="104"/>
      <c r="D179" s="104"/>
      <c r="E179" s="106"/>
      <c r="F179" s="68">
        <v>5</v>
      </c>
      <c r="G179" s="27"/>
      <c r="H179" s="30"/>
      <c r="I179" s="109"/>
    </row>
    <row r="180" spans="1:9" ht="15" customHeight="1" thickBot="1">
      <c r="A180" s="118">
        <v>36</v>
      </c>
      <c r="B180" s="129"/>
      <c r="C180" s="103"/>
      <c r="D180" s="103"/>
      <c r="E180" s="105"/>
      <c r="F180" s="67">
        <v>1</v>
      </c>
      <c r="G180" s="25"/>
      <c r="H180" s="28"/>
      <c r="I180" s="107"/>
    </row>
    <row r="181" spans="1:9" ht="15.75" thickBot="1">
      <c r="A181" s="119"/>
      <c r="B181" s="129"/>
      <c r="C181" s="103"/>
      <c r="D181" s="103"/>
      <c r="E181" s="105"/>
      <c r="F181" s="68">
        <v>2</v>
      </c>
      <c r="G181" s="26"/>
      <c r="H181" s="29"/>
      <c r="I181" s="108"/>
    </row>
    <row r="182" spans="1:9" ht="15.75" thickBot="1">
      <c r="A182" s="119"/>
      <c r="B182" s="129"/>
      <c r="C182" s="103"/>
      <c r="D182" s="103"/>
      <c r="E182" s="105"/>
      <c r="F182" s="68">
        <v>3</v>
      </c>
      <c r="G182" s="26"/>
      <c r="H182" s="29"/>
      <c r="I182" s="108"/>
    </row>
    <row r="183" spans="1:9" ht="15.75" thickBot="1">
      <c r="A183" s="119"/>
      <c r="B183" s="129"/>
      <c r="C183" s="103"/>
      <c r="D183" s="103"/>
      <c r="E183" s="105"/>
      <c r="F183" s="68">
        <v>4</v>
      </c>
      <c r="G183" s="26"/>
      <c r="H183" s="29"/>
      <c r="I183" s="108"/>
    </row>
    <row r="184" spans="1:9" ht="15.75" thickBot="1">
      <c r="A184" s="120"/>
      <c r="B184" s="138"/>
      <c r="C184" s="104"/>
      <c r="D184" s="104"/>
      <c r="E184" s="106"/>
      <c r="F184" s="68">
        <v>5</v>
      </c>
      <c r="G184" s="27"/>
      <c r="H184" s="30"/>
      <c r="I184" s="109"/>
    </row>
    <row r="185" spans="1:9" ht="15" customHeight="1" thickBot="1">
      <c r="A185" s="118">
        <v>37</v>
      </c>
      <c r="B185" s="129"/>
      <c r="C185" s="103"/>
      <c r="D185" s="103"/>
      <c r="E185" s="105"/>
      <c r="F185" s="67">
        <v>1</v>
      </c>
      <c r="G185" s="25"/>
      <c r="H185" s="28"/>
      <c r="I185" s="107"/>
    </row>
    <row r="186" spans="1:9" ht="15.75" thickBot="1">
      <c r="A186" s="119"/>
      <c r="B186" s="129"/>
      <c r="C186" s="103"/>
      <c r="D186" s="103"/>
      <c r="E186" s="105"/>
      <c r="F186" s="68">
        <v>2</v>
      </c>
      <c r="G186" s="26"/>
      <c r="H186" s="29"/>
      <c r="I186" s="108"/>
    </row>
    <row r="187" spans="1:9" ht="15.75" thickBot="1">
      <c r="A187" s="119"/>
      <c r="B187" s="129"/>
      <c r="C187" s="103"/>
      <c r="D187" s="103"/>
      <c r="E187" s="105"/>
      <c r="F187" s="68">
        <v>3</v>
      </c>
      <c r="G187" s="26"/>
      <c r="H187" s="29"/>
      <c r="I187" s="108"/>
    </row>
    <row r="188" spans="1:9" ht="15.75" thickBot="1">
      <c r="A188" s="119"/>
      <c r="B188" s="129"/>
      <c r="C188" s="103"/>
      <c r="D188" s="103"/>
      <c r="E188" s="105"/>
      <c r="F188" s="68">
        <v>4</v>
      </c>
      <c r="G188" s="26"/>
      <c r="H188" s="29"/>
      <c r="I188" s="108"/>
    </row>
    <row r="189" spans="1:9" ht="15.75" thickBot="1">
      <c r="A189" s="120"/>
      <c r="B189" s="138"/>
      <c r="C189" s="104"/>
      <c r="D189" s="104"/>
      <c r="E189" s="106"/>
      <c r="F189" s="68">
        <v>5</v>
      </c>
      <c r="G189" s="27"/>
      <c r="H189" s="30"/>
      <c r="I189" s="109"/>
    </row>
    <row r="190" spans="1:9" ht="15" customHeight="1" thickBot="1">
      <c r="A190" s="118">
        <v>38</v>
      </c>
      <c r="B190" s="129"/>
      <c r="C190" s="103"/>
      <c r="D190" s="103"/>
      <c r="E190" s="105"/>
      <c r="F190" s="67">
        <v>1</v>
      </c>
      <c r="G190" s="25"/>
      <c r="H190" s="28"/>
      <c r="I190" s="107"/>
    </row>
    <row r="191" spans="1:9" ht="15.75" thickBot="1">
      <c r="A191" s="119"/>
      <c r="B191" s="129"/>
      <c r="C191" s="103"/>
      <c r="D191" s="103"/>
      <c r="E191" s="105"/>
      <c r="F191" s="68">
        <v>2</v>
      </c>
      <c r="G191" s="26"/>
      <c r="H191" s="29"/>
      <c r="I191" s="108"/>
    </row>
    <row r="192" spans="1:9" ht="15.75" thickBot="1">
      <c r="A192" s="119"/>
      <c r="B192" s="129"/>
      <c r="C192" s="103"/>
      <c r="D192" s="103"/>
      <c r="E192" s="105"/>
      <c r="F192" s="68">
        <v>3</v>
      </c>
      <c r="G192" s="26"/>
      <c r="H192" s="29"/>
      <c r="I192" s="108"/>
    </row>
    <row r="193" spans="1:9" ht="15.75" thickBot="1">
      <c r="A193" s="119"/>
      <c r="B193" s="129"/>
      <c r="C193" s="103"/>
      <c r="D193" s="103"/>
      <c r="E193" s="105"/>
      <c r="F193" s="68">
        <v>4</v>
      </c>
      <c r="G193" s="26"/>
      <c r="H193" s="29"/>
      <c r="I193" s="108"/>
    </row>
    <row r="194" spans="1:9" ht="15.75" thickBot="1">
      <c r="A194" s="120"/>
      <c r="B194" s="138"/>
      <c r="C194" s="104"/>
      <c r="D194" s="104"/>
      <c r="E194" s="106"/>
      <c r="F194" s="68">
        <v>5</v>
      </c>
      <c r="G194" s="27"/>
      <c r="H194" s="30"/>
      <c r="I194" s="109"/>
    </row>
    <row r="195" spans="1:9" ht="15" customHeight="1" thickBot="1">
      <c r="A195" s="118">
        <v>39</v>
      </c>
      <c r="B195" s="129"/>
      <c r="C195" s="103"/>
      <c r="D195" s="103"/>
      <c r="E195" s="105"/>
      <c r="F195" s="67">
        <v>1</v>
      </c>
      <c r="G195" s="25"/>
      <c r="H195" s="28"/>
      <c r="I195" s="107"/>
    </row>
    <row r="196" spans="1:9" ht="15.75" thickBot="1">
      <c r="A196" s="119"/>
      <c r="B196" s="129"/>
      <c r="C196" s="103"/>
      <c r="D196" s="103"/>
      <c r="E196" s="105"/>
      <c r="F196" s="68">
        <v>2</v>
      </c>
      <c r="G196" s="26"/>
      <c r="H196" s="29"/>
      <c r="I196" s="108"/>
    </row>
    <row r="197" spans="1:9" ht="15.75" thickBot="1">
      <c r="A197" s="119"/>
      <c r="B197" s="129"/>
      <c r="C197" s="103"/>
      <c r="D197" s="103"/>
      <c r="E197" s="105"/>
      <c r="F197" s="68">
        <v>3</v>
      </c>
      <c r="G197" s="26"/>
      <c r="H197" s="29"/>
      <c r="I197" s="108"/>
    </row>
    <row r="198" spans="1:9" ht="15.75" thickBot="1">
      <c r="A198" s="119"/>
      <c r="B198" s="129"/>
      <c r="C198" s="103"/>
      <c r="D198" s="103"/>
      <c r="E198" s="105"/>
      <c r="F198" s="68">
        <v>4</v>
      </c>
      <c r="G198" s="26"/>
      <c r="H198" s="29"/>
      <c r="I198" s="108"/>
    </row>
    <row r="199" spans="1:9" ht="15.75" thickBot="1">
      <c r="A199" s="120"/>
      <c r="B199" s="138"/>
      <c r="C199" s="104"/>
      <c r="D199" s="104"/>
      <c r="E199" s="106"/>
      <c r="F199" s="68">
        <v>5</v>
      </c>
      <c r="G199" s="27"/>
      <c r="H199" s="30"/>
      <c r="I199" s="109"/>
    </row>
    <row r="200" spans="1:9" ht="15" customHeight="1" thickBot="1">
      <c r="A200" s="118">
        <v>40</v>
      </c>
      <c r="B200" s="129"/>
      <c r="C200" s="103"/>
      <c r="D200" s="103"/>
      <c r="E200" s="105"/>
      <c r="F200" s="67">
        <v>1</v>
      </c>
      <c r="G200" s="25"/>
      <c r="H200" s="28"/>
      <c r="I200" s="107"/>
    </row>
    <row r="201" spans="1:9" ht="15.75" thickBot="1">
      <c r="A201" s="119"/>
      <c r="B201" s="129"/>
      <c r="C201" s="103"/>
      <c r="D201" s="103"/>
      <c r="E201" s="105"/>
      <c r="F201" s="68">
        <v>2</v>
      </c>
      <c r="G201" s="26"/>
      <c r="H201" s="29"/>
      <c r="I201" s="108"/>
    </row>
    <row r="202" spans="1:9" ht="15.75" thickBot="1">
      <c r="A202" s="119"/>
      <c r="B202" s="129"/>
      <c r="C202" s="103"/>
      <c r="D202" s="103"/>
      <c r="E202" s="105"/>
      <c r="F202" s="68">
        <v>3</v>
      </c>
      <c r="G202" s="26"/>
      <c r="H202" s="29"/>
      <c r="I202" s="108"/>
    </row>
    <row r="203" spans="1:9" ht="15.75" thickBot="1">
      <c r="A203" s="119"/>
      <c r="B203" s="129"/>
      <c r="C203" s="103"/>
      <c r="D203" s="103"/>
      <c r="E203" s="105"/>
      <c r="F203" s="68">
        <v>4</v>
      </c>
      <c r="G203" s="26"/>
      <c r="H203" s="29"/>
      <c r="I203" s="108"/>
    </row>
    <row r="204" spans="1:9" ht="15.75" thickBot="1">
      <c r="A204" s="120"/>
      <c r="B204" s="138"/>
      <c r="C204" s="104"/>
      <c r="D204" s="104"/>
      <c r="E204" s="106"/>
      <c r="F204" s="68">
        <v>5</v>
      </c>
      <c r="G204" s="27"/>
      <c r="H204" s="30"/>
      <c r="I204" s="109"/>
    </row>
    <row r="205" spans="1:9" ht="15" customHeight="1" thickBot="1">
      <c r="A205" s="118">
        <v>41</v>
      </c>
      <c r="B205" s="129"/>
      <c r="C205" s="103"/>
      <c r="D205" s="103"/>
      <c r="E205" s="105"/>
      <c r="F205" s="67">
        <v>1</v>
      </c>
      <c r="G205" s="25"/>
      <c r="H205" s="28"/>
      <c r="I205" s="107"/>
    </row>
    <row r="206" spans="1:9" ht="15.75" thickBot="1">
      <c r="A206" s="119"/>
      <c r="B206" s="129"/>
      <c r="C206" s="103"/>
      <c r="D206" s="103"/>
      <c r="E206" s="105"/>
      <c r="F206" s="68">
        <v>2</v>
      </c>
      <c r="G206" s="26"/>
      <c r="H206" s="29"/>
      <c r="I206" s="108"/>
    </row>
    <row r="207" spans="1:9" ht="15.75" thickBot="1">
      <c r="A207" s="119"/>
      <c r="B207" s="129"/>
      <c r="C207" s="103"/>
      <c r="D207" s="103"/>
      <c r="E207" s="105"/>
      <c r="F207" s="68">
        <v>3</v>
      </c>
      <c r="G207" s="26"/>
      <c r="H207" s="29"/>
      <c r="I207" s="108"/>
    </row>
    <row r="208" spans="1:9" ht="15.75" thickBot="1">
      <c r="A208" s="119"/>
      <c r="B208" s="129"/>
      <c r="C208" s="103"/>
      <c r="D208" s="103"/>
      <c r="E208" s="105"/>
      <c r="F208" s="68">
        <v>4</v>
      </c>
      <c r="G208" s="26"/>
      <c r="H208" s="29"/>
      <c r="I208" s="108"/>
    </row>
    <row r="209" spans="1:9" ht="15.75" thickBot="1">
      <c r="A209" s="120"/>
      <c r="B209" s="138"/>
      <c r="C209" s="104"/>
      <c r="D209" s="104"/>
      <c r="E209" s="106"/>
      <c r="F209" s="68">
        <v>5</v>
      </c>
      <c r="G209" s="27"/>
      <c r="H209" s="30"/>
      <c r="I209" s="109"/>
    </row>
    <row r="210" spans="1:9" ht="15" customHeight="1" thickBot="1">
      <c r="A210" s="118">
        <v>42</v>
      </c>
      <c r="B210" s="129"/>
      <c r="C210" s="103"/>
      <c r="D210" s="103"/>
      <c r="E210" s="105"/>
      <c r="F210" s="67">
        <v>1</v>
      </c>
      <c r="G210" s="25"/>
      <c r="H210" s="28"/>
      <c r="I210" s="107"/>
    </row>
    <row r="211" spans="1:9" ht="15.75" thickBot="1">
      <c r="A211" s="119"/>
      <c r="B211" s="129"/>
      <c r="C211" s="103"/>
      <c r="D211" s="103"/>
      <c r="E211" s="105"/>
      <c r="F211" s="68">
        <v>2</v>
      </c>
      <c r="G211" s="26"/>
      <c r="H211" s="29"/>
      <c r="I211" s="108"/>
    </row>
    <row r="212" spans="1:9" ht="15.75" thickBot="1">
      <c r="A212" s="119"/>
      <c r="B212" s="129"/>
      <c r="C212" s="103"/>
      <c r="D212" s="103"/>
      <c r="E212" s="105"/>
      <c r="F212" s="68">
        <v>3</v>
      </c>
      <c r="G212" s="26"/>
      <c r="H212" s="29"/>
      <c r="I212" s="108"/>
    </row>
    <row r="213" spans="1:9" ht="15.75" thickBot="1">
      <c r="A213" s="119"/>
      <c r="B213" s="129"/>
      <c r="C213" s="103"/>
      <c r="D213" s="103"/>
      <c r="E213" s="105"/>
      <c r="F213" s="68">
        <v>4</v>
      </c>
      <c r="G213" s="26"/>
      <c r="H213" s="29"/>
      <c r="I213" s="108"/>
    </row>
    <row r="214" spans="1:9" ht="15.75" thickBot="1">
      <c r="A214" s="120"/>
      <c r="B214" s="138"/>
      <c r="C214" s="104"/>
      <c r="D214" s="104"/>
      <c r="E214" s="106"/>
      <c r="F214" s="68">
        <v>5</v>
      </c>
      <c r="G214" s="27"/>
      <c r="H214" s="30"/>
      <c r="I214" s="109"/>
    </row>
    <row r="215" spans="1:9" ht="15" customHeight="1" thickBot="1">
      <c r="A215" s="118">
        <v>43</v>
      </c>
      <c r="B215" s="129"/>
      <c r="C215" s="103"/>
      <c r="D215" s="103"/>
      <c r="E215" s="105"/>
      <c r="F215" s="67">
        <v>1</v>
      </c>
      <c r="G215" s="25"/>
      <c r="H215" s="28"/>
      <c r="I215" s="107"/>
    </row>
    <row r="216" spans="1:9" ht="15.75" thickBot="1">
      <c r="A216" s="119"/>
      <c r="B216" s="129"/>
      <c r="C216" s="103"/>
      <c r="D216" s="103"/>
      <c r="E216" s="105"/>
      <c r="F216" s="68">
        <v>2</v>
      </c>
      <c r="G216" s="26"/>
      <c r="H216" s="29"/>
      <c r="I216" s="108"/>
    </row>
    <row r="217" spans="1:9" ht="15.75" thickBot="1">
      <c r="A217" s="119"/>
      <c r="B217" s="129"/>
      <c r="C217" s="103"/>
      <c r="D217" s="103"/>
      <c r="E217" s="105"/>
      <c r="F217" s="68">
        <v>3</v>
      </c>
      <c r="G217" s="26"/>
      <c r="H217" s="29"/>
      <c r="I217" s="108"/>
    </row>
    <row r="218" spans="1:9" ht="15.75" thickBot="1">
      <c r="A218" s="119"/>
      <c r="B218" s="129"/>
      <c r="C218" s="103"/>
      <c r="D218" s="103"/>
      <c r="E218" s="105"/>
      <c r="F218" s="68">
        <v>4</v>
      </c>
      <c r="G218" s="26"/>
      <c r="H218" s="29"/>
      <c r="I218" s="108"/>
    </row>
    <row r="219" spans="1:9" ht="15.75" thickBot="1">
      <c r="A219" s="120"/>
      <c r="B219" s="138"/>
      <c r="C219" s="104"/>
      <c r="D219" s="104"/>
      <c r="E219" s="106"/>
      <c r="F219" s="68">
        <v>5</v>
      </c>
      <c r="G219" s="27"/>
      <c r="H219" s="30"/>
      <c r="I219" s="109"/>
    </row>
    <row r="220" spans="1:9" ht="15" customHeight="1" thickBot="1">
      <c r="A220" s="118">
        <v>44</v>
      </c>
      <c r="B220" s="129"/>
      <c r="C220" s="103"/>
      <c r="D220" s="103"/>
      <c r="E220" s="105"/>
      <c r="F220" s="67">
        <v>1</v>
      </c>
      <c r="G220" s="25"/>
      <c r="H220" s="28"/>
      <c r="I220" s="107"/>
    </row>
    <row r="221" spans="1:9" ht="15.75" thickBot="1">
      <c r="A221" s="119"/>
      <c r="B221" s="129"/>
      <c r="C221" s="103"/>
      <c r="D221" s="103"/>
      <c r="E221" s="105"/>
      <c r="F221" s="68">
        <v>2</v>
      </c>
      <c r="G221" s="26"/>
      <c r="H221" s="29"/>
      <c r="I221" s="108"/>
    </row>
    <row r="222" spans="1:9" ht="15.75" thickBot="1">
      <c r="A222" s="119"/>
      <c r="B222" s="129"/>
      <c r="C222" s="103"/>
      <c r="D222" s="103"/>
      <c r="E222" s="105"/>
      <c r="F222" s="68">
        <v>3</v>
      </c>
      <c r="G222" s="26"/>
      <c r="H222" s="29"/>
      <c r="I222" s="108"/>
    </row>
    <row r="223" spans="1:9" ht="15.75" thickBot="1">
      <c r="A223" s="119"/>
      <c r="B223" s="129"/>
      <c r="C223" s="103"/>
      <c r="D223" s="103"/>
      <c r="E223" s="105"/>
      <c r="F223" s="68">
        <v>4</v>
      </c>
      <c r="G223" s="26"/>
      <c r="H223" s="29"/>
      <c r="I223" s="108"/>
    </row>
    <row r="224" spans="1:9" ht="15.75" thickBot="1">
      <c r="A224" s="120"/>
      <c r="B224" s="138"/>
      <c r="C224" s="104"/>
      <c r="D224" s="104"/>
      <c r="E224" s="106"/>
      <c r="F224" s="68">
        <v>5</v>
      </c>
      <c r="G224" s="27"/>
      <c r="H224" s="30"/>
      <c r="I224" s="109"/>
    </row>
    <row r="225" spans="1:9" ht="15" customHeight="1" thickBot="1">
      <c r="A225" s="118">
        <v>45</v>
      </c>
      <c r="B225" s="129"/>
      <c r="C225" s="103"/>
      <c r="D225" s="103"/>
      <c r="E225" s="105"/>
      <c r="F225" s="67">
        <v>1</v>
      </c>
      <c r="G225" s="25"/>
      <c r="H225" s="28"/>
      <c r="I225" s="107"/>
    </row>
    <row r="226" spans="1:9" ht="15.75" thickBot="1">
      <c r="A226" s="119"/>
      <c r="B226" s="129"/>
      <c r="C226" s="103"/>
      <c r="D226" s="103"/>
      <c r="E226" s="105"/>
      <c r="F226" s="68">
        <v>2</v>
      </c>
      <c r="G226" s="26"/>
      <c r="H226" s="29"/>
      <c r="I226" s="108"/>
    </row>
    <row r="227" spans="1:9" ht="15.75" thickBot="1">
      <c r="A227" s="119"/>
      <c r="B227" s="129"/>
      <c r="C227" s="103"/>
      <c r="D227" s="103"/>
      <c r="E227" s="105"/>
      <c r="F227" s="68">
        <v>3</v>
      </c>
      <c r="G227" s="26"/>
      <c r="H227" s="29"/>
      <c r="I227" s="108"/>
    </row>
    <row r="228" spans="1:9" ht="15.75" thickBot="1">
      <c r="A228" s="119"/>
      <c r="B228" s="129"/>
      <c r="C228" s="103"/>
      <c r="D228" s="103"/>
      <c r="E228" s="105"/>
      <c r="F228" s="68">
        <v>4</v>
      </c>
      <c r="G228" s="26"/>
      <c r="H228" s="29"/>
      <c r="I228" s="108"/>
    </row>
    <row r="229" spans="1:9" ht="15.75" thickBot="1">
      <c r="A229" s="120"/>
      <c r="B229" s="138"/>
      <c r="C229" s="104"/>
      <c r="D229" s="104"/>
      <c r="E229" s="106"/>
      <c r="F229" s="68">
        <v>5</v>
      </c>
      <c r="G229" s="27"/>
      <c r="H229" s="30"/>
      <c r="I229" s="109"/>
    </row>
    <row r="230" spans="1:9" ht="15" customHeight="1" thickBot="1">
      <c r="A230" s="118">
        <v>46</v>
      </c>
      <c r="B230" s="129"/>
      <c r="C230" s="103"/>
      <c r="D230" s="103"/>
      <c r="E230" s="105"/>
      <c r="F230" s="67">
        <v>1</v>
      </c>
      <c r="G230" s="25"/>
      <c r="H230" s="28"/>
      <c r="I230" s="107"/>
    </row>
    <row r="231" spans="1:9" ht="15.75" thickBot="1">
      <c r="A231" s="119"/>
      <c r="B231" s="129"/>
      <c r="C231" s="103"/>
      <c r="D231" s="103"/>
      <c r="E231" s="105"/>
      <c r="F231" s="68">
        <v>2</v>
      </c>
      <c r="G231" s="26"/>
      <c r="H231" s="29"/>
      <c r="I231" s="108"/>
    </row>
    <row r="232" spans="1:9" ht="15.75" thickBot="1">
      <c r="A232" s="119"/>
      <c r="B232" s="129"/>
      <c r="C232" s="103"/>
      <c r="D232" s="103"/>
      <c r="E232" s="105"/>
      <c r="F232" s="68">
        <v>3</v>
      </c>
      <c r="G232" s="26"/>
      <c r="H232" s="29"/>
      <c r="I232" s="108"/>
    </row>
    <row r="233" spans="1:9" ht="15.75" thickBot="1">
      <c r="A233" s="119"/>
      <c r="B233" s="129"/>
      <c r="C233" s="103"/>
      <c r="D233" s="103"/>
      <c r="E233" s="105"/>
      <c r="F233" s="68">
        <v>4</v>
      </c>
      <c r="G233" s="26"/>
      <c r="H233" s="29"/>
      <c r="I233" s="108"/>
    </row>
    <row r="234" spans="1:9" ht="15.75" thickBot="1">
      <c r="A234" s="120"/>
      <c r="B234" s="138"/>
      <c r="C234" s="104"/>
      <c r="D234" s="104"/>
      <c r="E234" s="106"/>
      <c r="F234" s="68">
        <v>5</v>
      </c>
      <c r="G234" s="27"/>
      <c r="H234" s="30"/>
      <c r="I234" s="109"/>
    </row>
    <row r="235" spans="1:9" ht="15" customHeight="1" thickBot="1">
      <c r="A235" s="118">
        <v>47</v>
      </c>
      <c r="B235" s="129"/>
      <c r="C235" s="103"/>
      <c r="D235" s="103"/>
      <c r="E235" s="105"/>
      <c r="F235" s="67">
        <v>1</v>
      </c>
      <c r="G235" s="25"/>
      <c r="H235" s="28"/>
      <c r="I235" s="107"/>
    </row>
    <row r="236" spans="1:9" ht="15.75" thickBot="1">
      <c r="A236" s="119"/>
      <c r="B236" s="129"/>
      <c r="C236" s="103"/>
      <c r="D236" s="103"/>
      <c r="E236" s="105"/>
      <c r="F236" s="68">
        <v>2</v>
      </c>
      <c r="G236" s="26"/>
      <c r="H236" s="29"/>
      <c r="I236" s="108"/>
    </row>
    <row r="237" spans="1:9" ht="15.75" thickBot="1">
      <c r="A237" s="119"/>
      <c r="B237" s="129"/>
      <c r="C237" s="103"/>
      <c r="D237" s="103"/>
      <c r="E237" s="105"/>
      <c r="F237" s="68">
        <v>3</v>
      </c>
      <c r="G237" s="26"/>
      <c r="H237" s="29"/>
      <c r="I237" s="108"/>
    </row>
    <row r="238" spans="1:9" ht="15.75" thickBot="1">
      <c r="A238" s="119"/>
      <c r="B238" s="129"/>
      <c r="C238" s="103"/>
      <c r="D238" s="103"/>
      <c r="E238" s="105"/>
      <c r="F238" s="68">
        <v>4</v>
      </c>
      <c r="G238" s="26"/>
      <c r="H238" s="29"/>
      <c r="I238" s="108"/>
    </row>
    <row r="239" spans="1:9" ht="15.75" thickBot="1">
      <c r="A239" s="120"/>
      <c r="B239" s="138"/>
      <c r="C239" s="104"/>
      <c r="D239" s="104"/>
      <c r="E239" s="106"/>
      <c r="F239" s="68">
        <v>5</v>
      </c>
      <c r="G239" s="27"/>
      <c r="H239" s="30"/>
      <c r="I239" s="109"/>
    </row>
    <row r="240" spans="1:9" ht="15" customHeight="1" thickBot="1">
      <c r="A240" s="118">
        <v>48</v>
      </c>
      <c r="B240" s="129"/>
      <c r="C240" s="103"/>
      <c r="D240" s="103"/>
      <c r="E240" s="105"/>
      <c r="F240" s="67">
        <v>1</v>
      </c>
      <c r="G240" s="25"/>
      <c r="H240" s="28"/>
      <c r="I240" s="107"/>
    </row>
    <row r="241" spans="1:9" ht="15.75" thickBot="1">
      <c r="A241" s="119"/>
      <c r="B241" s="129"/>
      <c r="C241" s="103"/>
      <c r="D241" s="103"/>
      <c r="E241" s="105"/>
      <c r="F241" s="68">
        <v>2</v>
      </c>
      <c r="G241" s="26"/>
      <c r="H241" s="29"/>
      <c r="I241" s="108"/>
    </row>
    <row r="242" spans="1:9" ht="15.75" thickBot="1">
      <c r="A242" s="119"/>
      <c r="B242" s="129"/>
      <c r="C242" s="103"/>
      <c r="D242" s="103"/>
      <c r="E242" s="105"/>
      <c r="F242" s="68">
        <v>3</v>
      </c>
      <c r="G242" s="26"/>
      <c r="H242" s="29"/>
      <c r="I242" s="108"/>
    </row>
    <row r="243" spans="1:9" ht="15.75" thickBot="1">
      <c r="A243" s="119"/>
      <c r="B243" s="129"/>
      <c r="C243" s="103"/>
      <c r="D243" s="103"/>
      <c r="E243" s="105"/>
      <c r="F243" s="68">
        <v>4</v>
      </c>
      <c r="G243" s="26"/>
      <c r="H243" s="29"/>
      <c r="I243" s="108"/>
    </row>
    <row r="244" spans="1:9" ht="15.75" thickBot="1">
      <c r="A244" s="120"/>
      <c r="B244" s="138"/>
      <c r="C244" s="104"/>
      <c r="D244" s="104"/>
      <c r="E244" s="106"/>
      <c r="F244" s="68">
        <v>5</v>
      </c>
      <c r="G244" s="27"/>
      <c r="H244" s="30"/>
      <c r="I244" s="109"/>
    </row>
    <row r="245" spans="1:9" ht="15" customHeight="1" thickBot="1">
      <c r="A245" s="118">
        <v>49</v>
      </c>
      <c r="B245" s="129"/>
      <c r="C245" s="103"/>
      <c r="D245" s="103"/>
      <c r="E245" s="105"/>
      <c r="F245" s="67">
        <v>1</v>
      </c>
      <c r="G245" s="25"/>
      <c r="H245" s="28"/>
      <c r="I245" s="107"/>
    </row>
    <row r="246" spans="1:9" ht="15.75" thickBot="1">
      <c r="A246" s="119"/>
      <c r="B246" s="129"/>
      <c r="C246" s="103"/>
      <c r="D246" s="103"/>
      <c r="E246" s="105"/>
      <c r="F246" s="68">
        <v>2</v>
      </c>
      <c r="G246" s="26"/>
      <c r="H246" s="29"/>
      <c r="I246" s="108"/>
    </row>
    <row r="247" spans="1:9" ht="15.75" thickBot="1">
      <c r="A247" s="119"/>
      <c r="B247" s="129"/>
      <c r="C247" s="103"/>
      <c r="D247" s="103"/>
      <c r="E247" s="105"/>
      <c r="F247" s="68">
        <v>3</v>
      </c>
      <c r="G247" s="26"/>
      <c r="H247" s="29"/>
      <c r="I247" s="108"/>
    </row>
    <row r="248" spans="1:9" ht="15.75" thickBot="1">
      <c r="A248" s="119"/>
      <c r="B248" s="129"/>
      <c r="C248" s="103"/>
      <c r="D248" s="103"/>
      <c r="E248" s="105"/>
      <c r="F248" s="68">
        <v>4</v>
      </c>
      <c r="G248" s="26"/>
      <c r="H248" s="29"/>
      <c r="I248" s="108"/>
    </row>
    <row r="249" spans="1:9" ht="15.75" thickBot="1">
      <c r="A249" s="120"/>
      <c r="B249" s="138"/>
      <c r="C249" s="104"/>
      <c r="D249" s="104"/>
      <c r="E249" s="106"/>
      <c r="F249" s="68">
        <v>5</v>
      </c>
      <c r="G249" s="27"/>
      <c r="H249" s="30"/>
      <c r="I249" s="109"/>
    </row>
    <row r="250" spans="1:9" ht="15" customHeight="1" thickBot="1">
      <c r="A250" s="118">
        <v>50</v>
      </c>
      <c r="B250" s="129"/>
      <c r="C250" s="103"/>
      <c r="D250" s="103"/>
      <c r="E250" s="105"/>
      <c r="F250" s="67">
        <v>1</v>
      </c>
      <c r="G250" s="25"/>
      <c r="H250" s="28"/>
      <c r="I250" s="107"/>
    </row>
    <row r="251" spans="1:9" ht="15.75" thickBot="1">
      <c r="A251" s="119"/>
      <c r="B251" s="129"/>
      <c r="C251" s="103"/>
      <c r="D251" s="103"/>
      <c r="E251" s="105"/>
      <c r="F251" s="68">
        <v>2</v>
      </c>
      <c r="G251" s="26"/>
      <c r="H251" s="29"/>
      <c r="I251" s="108"/>
    </row>
    <row r="252" spans="1:9" ht="15.75" thickBot="1">
      <c r="A252" s="119"/>
      <c r="B252" s="129"/>
      <c r="C252" s="103"/>
      <c r="D252" s="103"/>
      <c r="E252" s="105"/>
      <c r="F252" s="68">
        <v>3</v>
      </c>
      <c r="G252" s="26"/>
      <c r="H252" s="29"/>
      <c r="I252" s="108"/>
    </row>
    <row r="253" spans="1:9" ht="15.75" thickBot="1">
      <c r="A253" s="119"/>
      <c r="B253" s="129"/>
      <c r="C253" s="103"/>
      <c r="D253" s="103"/>
      <c r="E253" s="105"/>
      <c r="F253" s="68">
        <v>4</v>
      </c>
      <c r="G253" s="26"/>
      <c r="H253" s="29"/>
      <c r="I253" s="108"/>
    </row>
    <row r="254" spans="1:9" ht="15.75" thickBot="1">
      <c r="A254" s="120"/>
      <c r="B254" s="138"/>
      <c r="C254" s="104"/>
      <c r="D254" s="104"/>
      <c r="E254" s="106"/>
      <c r="F254" s="68">
        <v>5</v>
      </c>
      <c r="G254" s="27"/>
      <c r="H254" s="30"/>
      <c r="I254" s="109"/>
    </row>
    <row r="255" spans="1:9" ht="24" customHeight="1" thickBot="1">
      <c r="A255" s="139" t="s">
        <v>446</v>
      </c>
      <c r="B255" s="140"/>
      <c r="C255" s="22">
        <f>SUM(C5:C254)</f>
        <v>50</v>
      </c>
      <c r="D255" s="59"/>
      <c r="E255" s="22">
        <f>SUM(E5:E254)</f>
        <v>50</v>
      </c>
      <c r="F255" s="60"/>
      <c r="G255" s="57"/>
      <c r="H255" s="57"/>
      <c r="I255" s="58"/>
    </row>
  </sheetData>
  <sheetProtection password="C504" sheet="1" objects="1" scenarios="1" selectLockedCells="1"/>
  <mergeCells count="305">
    <mergeCell ref="D15:D19"/>
    <mergeCell ref="I20:I24"/>
    <mergeCell ref="I15:I19"/>
    <mergeCell ref="E20:E24"/>
    <mergeCell ref="D10:D14"/>
    <mergeCell ref="A1:I1"/>
    <mergeCell ref="A3:I3"/>
    <mergeCell ref="A4:B4"/>
    <mergeCell ref="F4:G4"/>
    <mergeCell ref="A5:A9"/>
    <mergeCell ref="B5:B9"/>
    <mergeCell ref="E15:E19"/>
    <mergeCell ref="A15:A19"/>
    <mergeCell ref="A20:A24"/>
    <mergeCell ref="B20:B24"/>
    <mergeCell ref="A10:A14"/>
    <mergeCell ref="C10:C14"/>
    <mergeCell ref="C15:C19"/>
    <mergeCell ref="B15:B19"/>
    <mergeCell ref="I5:I9"/>
    <mergeCell ref="C5:C9"/>
    <mergeCell ref="I10:I14"/>
    <mergeCell ref="B10:B14"/>
    <mergeCell ref="E10:E14"/>
    <mergeCell ref="E25:E29"/>
    <mergeCell ref="D20:D24"/>
    <mergeCell ref="D5:D9"/>
    <mergeCell ref="E5:E9"/>
    <mergeCell ref="C20:C24"/>
    <mergeCell ref="I25:I29"/>
    <mergeCell ref="A40:A44"/>
    <mergeCell ref="B40:B44"/>
    <mergeCell ref="A30:A34"/>
    <mergeCell ref="B30:B34"/>
    <mergeCell ref="A35:A39"/>
    <mergeCell ref="B35:B39"/>
    <mergeCell ref="B25:B29"/>
    <mergeCell ref="A25:A29"/>
    <mergeCell ref="C30:C34"/>
    <mergeCell ref="C35:C39"/>
    <mergeCell ref="D30:D34"/>
    <mergeCell ref="D35:D39"/>
    <mergeCell ref="D40:D44"/>
    <mergeCell ref="C40:C44"/>
    <mergeCell ref="C25:C29"/>
    <mergeCell ref="D25:D29"/>
    <mergeCell ref="I30:I34"/>
    <mergeCell ref="E35:E39"/>
    <mergeCell ref="I35:I39"/>
    <mergeCell ref="E40:E44"/>
    <mergeCell ref="I40:I44"/>
    <mergeCell ref="E55:E59"/>
    <mergeCell ref="E45:E49"/>
    <mergeCell ref="I50:I54"/>
    <mergeCell ref="E30:E34"/>
    <mergeCell ref="C45:C49"/>
    <mergeCell ref="C50:C54"/>
    <mergeCell ref="C55:C59"/>
    <mergeCell ref="D45:D49"/>
    <mergeCell ref="I55:I59"/>
    <mergeCell ref="D55:D59"/>
    <mergeCell ref="I45:I49"/>
    <mergeCell ref="D75:D79"/>
    <mergeCell ref="D70:D74"/>
    <mergeCell ref="E75:E79"/>
    <mergeCell ref="C60:C64"/>
    <mergeCell ref="E50:E54"/>
    <mergeCell ref="E60:E64"/>
    <mergeCell ref="D60:D64"/>
    <mergeCell ref="E70:E74"/>
    <mergeCell ref="D65:D69"/>
    <mergeCell ref="D50:D54"/>
    <mergeCell ref="E65:E69"/>
    <mergeCell ref="B45:B49"/>
    <mergeCell ref="B50:B54"/>
    <mergeCell ref="B60:B64"/>
    <mergeCell ref="A75:A79"/>
    <mergeCell ref="A45:A49"/>
    <mergeCell ref="A50:A54"/>
    <mergeCell ref="A60:A64"/>
    <mergeCell ref="B65:B69"/>
    <mergeCell ref="A70:A74"/>
    <mergeCell ref="B55:B59"/>
    <mergeCell ref="A55:A59"/>
    <mergeCell ref="A65:A69"/>
    <mergeCell ref="B80:B84"/>
    <mergeCell ref="B75:B79"/>
    <mergeCell ref="B70:B74"/>
    <mergeCell ref="A80:A84"/>
    <mergeCell ref="A95:A99"/>
    <mergeCell ref="A90:A94"/>
    <mergeCell ref="B90:B94"/>
    <mergeCell ref="A85:A89"/>
    <mergeCell ref="B95:B99"/>
    <mergeCell ref="B85:B89"/>
    <mergeCell ref="E95:E99"/>
    <mergeCell ref="I60:I64"/>
    <mergeCell ref="C90:C94"/>
    <mergeCell ref="C100:C104"/>
    <mergeCell ref="D95:D99"/>
    <mergeCell ref="D90:D94"/>
    <mergeCell ref="D85:D89"/>
    <mergeCell ref="E85:E89"/>
    <mergeCell ref="I90:I94"/>
    <mergeCell ref="E80:E84"/>
    <mergeCell ref="C95:C99"/>
    <mergeCell ref="C70:C74"/>
    <mergeCell ref="I75:I79"/>
    <mergeCell ref="I65:I69"/>
    <mergeCell ref="I70:I74"/>
    <mergeCell ref="C85:C89"/>
    <mergeCell ref="I85:I89"/>
    <mergeCell ref="I95:I99"/>
    <mergeCell ref="C75:C79"/>
    <mergeCell ref="I80:I84"/>
    <mergeCell ref="E90:E94"/>
    <mergeCell ref="C80:C84"/>
    <mergeCell ref="D80:D84"/>
    <mergeCell ref="C65:C69"/>
    <mergeCell ref="D120:D124"/>
    <mergeCell ref="E120:E124"/>
    <mergeCell ref="D100:D104"/>
    <mergeCell ref="D125:D129"/>
    <mergeCell ref="D130:D134"/>
    <mergeCell ref="D105:D109"/>
    <mergeCell ref="D115:D119"/>
    <mergeCell ref="I105:I109"/>
    <mergeCell ref="E105:E109"/>
    <mergeCell ref="D110:D114"/>
    <mergeCell ref="I130:I134"/>
    <mergeCell ref="I115:I119"/>
    <mergeCell ref="E110:E114"/>
    <mergeCell ref="E115:E119"/>
    <mergeCell ref="I110:I114"/>
    <mergeCell ref="I120:I124"/>
    <mergeCell ref="I125:I129"/>
    <mergeCell ref="E125:E129"/>
    <mergeCell ref="E130:E134"/>
    <mergeCell ref="I100:I104"/>
    <mergeCell ref="E100:E104"/>
    <mergeCell ref="I160:I164"/>
    <mergeCell ref="I150:I154"/>
    <mergeCell ref="E135:E139"/>
    <mergeCell ref="E145:E149"/>
    <mergeCell ref="D170:D174"/>
    <mergeCell ref="D175:D179"/>
    <mergeCell ref="I140:I144"/>
    <mergeCell ref="E165:E169"/>
    <mergeCell ref="E160:E164"/>
    <mergeCell ref="I165:I169"/>
    <mergeCell ref="D160:D164"/>
    <mergeCell ref="D165:D169"/>
    <mergeCell ref="E140:E144"/>
    <mergeCell ref="D140:D144"/>
    <mergeCell ref="E155:E159"/>
    <mergeCell ref="E150:E154"/>
    <mergeCell ref="I135:I139"/>
    <mergeCell ref="I155:I159"/>
    <mergeCell ref="I145:I149"/>
    <mergeCell ref="D135:D139"/>
    <mergeCell ref="E170:E174"/>
    <mergeCell ref="E175:E179"/>
    <mergeCell ref="C155:C159"/>
    <mergeCell ref="B135:B139"/>
    <mergeCell ref="D145:D149"/>
    <mergeCell ref="D150:D154"/>
    <mergeCell ref="C145:C149"/>
    <mergeCell ref="B140:B144"/>
    <mergeCell ref="D155:D159"/>
    <mergeCell ref="C140:C144"/>
    <mergeCell ref="C135:C139"/>
    <mergeCell ref="B155:B159"/>
    <mergeCell ref="B100:B104"/>
    <mergeCell ref="B110:B114"/>
    <mergeCell ref="C125:C129"/>
    <mergeCell ref="C130:C134"/>
    <mergeCell ref="C120:C124"/>
    <mergeCell ref="C115:C119"/>
    <mergeCell ref="B120:B124"/>
    <mergeCell ref="B125:B129"/>
    <mergeCell ref="B130:B134"/>
    <mergeCell ref="C105:C109"/>
    <mergeCell ref="C110:C114"/>
    <mergeCell ref="A105:A109"/>
    <mergeCell ref="A110:A114"/>
    <mergeCell ref="B105:B109"/>
    <mergeCell ref="B115:B119"/>
    <mergeCell ref="A115:A119"/>
    <mergeCell ref="B180:B184"/>
    <mergeCell ref="A100:A104"/>
    <mergeCell ref="C150:C154"/>
    <mergeCell ref="B150:B154"/>
    <mergeCell ref="C180:C184"/>
    <mergeCell ref="B145:B149"/>
    <mergeCell ref="B170:B174"/>
    <mergeCell ref="A165:A169"/>
    <mergeCell ref="A170:A174"/>
    <mergeCell ref="B165:B169"/>
    <mergeCell ref="A140:A144"/>
    <mergeCell ref="C165:C169"/>
    <mergeCell ref="A180:A184"/>
    <mergeCell ref="A150:A154"/>
    <mergeCell ref="C175:C179"/>
    <mergeCell ref="C170:C174"/>
    <mergeCell ref="C160:C164"/>
    <mergeCell ref="B175:B179"/>
    <mergeCell ref="B160:B164"/>
    <mergeCell ref="A175:A179"/>
    <mergeCell ref="A235:A239"/>
    <mergeCell ref="B220:B224"/>
    <mergeCell ref="B225:B229"/>
    <mergeCell ref="A130:A134"/>
    <mergeCell ref="A120:A124"/>
    <mergeCell ref="A125:A129"/>
    <mergeCell ref="A145:A149"/>
    <mergeCell ref="A135:A139"/>
    <mergeCell ref="A160:A164"/>
    <mergeCell ref="A155:A159"/>
    <mergeCell ref="A195:A199"/>
    <mergeCell ref="B195:B199"/>
    <mergeCell ref="A190:A194"/>
    <mergeCell ref="A250:A254"/>
    <mergeCell ref="B250:B254"/>
    <mergeCell ref="A245:A249"/>
    <mergeCell ref="B245:B249"/>
    <mergeCell ref="A255:B255"/>
    <mergeCell ref="B200:B204"/>
    <mergeCell ref="A205:A209"/>
    <mergeCell ref="B205:B209"/>
    <mergeCell ref="A225:A229"/>
    <mergeCell ref="A215:A219"/>
    <mergeCell ref="A200:A204"/>
    <mergeCell ref="B235:B239"/>
    <mergeCell ref="B230:B234"/>
    <mergeCell ref="A240:A244"/>
    <mergeCell ref="B210:B214"/>
    <mergeCell ref="B240:B244"/>
    <mergeCell ref="A230:A234"/>
    <mergeCell ref="B215:B219"/>
    <mergeCell ref="A210:A214"/>
    <mergeCell ref="A220:A224"/>
    <mergeCell ref="B190:B194"/>
    <mergeCell ref="D185:D189"/>
    <mergeCell ref="D195:D199"/>
    <mergeCell ref="C195:C199"/>
    <mergeCell ref="A185:A189"/>
    <mergeCell ref="B185:B189"/>
    <mergeCell ref="E190:E194"/>
    <mergeCell ref="C185:C189"/>
    <mergeCell ref="D190:D194"/>
    <mergeCell ref="E180:E184"/>
    <mergeCell ref="C200:C204"/>
    <mergeCell ref="D200:D204"/>
    <mergeCell ref="I170:I174"/>
    <mergeCell ref="I175:I179"/>
    <mergeCell ref="I190:I194"/>
    <mergeCell ref="I180:I184"/>
    <mergeCell ref="I185:I189"/>
    <mergeCell ref="D180:D184"/>
    <mergeCell ref="I195:I199"/>
    <mergeCell ref="E195:E199"/>
    <mergeCell ref="E185:E189"/>
    <mergeCell ref="C190:C194"/>
    <mergeCell ref="C205:C209"/>
    <mergeCell ref="D215:D219"/>
    <mergeCell ref="D205:D209"/>
    <mergeCell ref="D220:D224"/>
    <mergeCell ref="C220:C224"/>
    <mergeCell ref="I205:I209"/>
    <mergeCell ref="E200:E204"/>
    <mergeCell ref="E205:E209"/>
    <mergeCell ref="I200:I204"/>
    <mergeCell ref="I215:I219"/>
    <mergeCell ref="E210:E214"/>
    <mergeCell ref="E225:E229"/>
    <mergeCell ref="I220:I224"/>
    <mergeCell ref="I210:I214"/>
    <mergeCell ref="I225:I229"/>
    <mergeCell ref="E220:E224"/>
    <mergeCell ref="C215:C219"/>
    <mergeCell ref="D210:D214"/>
    <mergeCell ref="C210:C214"/>
    <mergeCell ref="E215:E219"/>
    <mergeCell ref="C225:C229"/>
    <mergeCell ref="D225:D229"/>
    <mergeCell ref="D250:D254"/>
    <mergeCell ref="I250:I254"/>
    <mergeCell ref="E245:E249"/>
    <mergeCell ref="I245:I249"/>
    <mergeCell ref="E250:E254"/>
    <mergeCell ref="C230:C234"/>
    <mergeCell ref="D235:D239"/>
    <mergeCell ref="C235:C239"/>
    <mergeCell ref="C250:C254"/>
    <mergeCell ref="C245:C249"/>
    <mergeCell ref="D245:D249"/>
    <mergeCell ref="D240:D244"/>
    <mergeCell ref="I240:I244"/>
    <mergeCell ref="E235:E239"/>
    <mergeCell ref="E230:E234"/>
    <mergeCell ref="E240:E244"/>
    <mergeCell ref="I235:I239"/>
    <mergeCell ref="I230:I234"/>
    <mergeCell ref="C240:C244"/>
    <mergeCell ref="D230:D234"/>
  </mergeCells>
  <phoneticPr fontId="2" type="noConversion"/>
  <conditionalFormatting sqref="A20:A254 I5 I10 I15 I20:I254 B5:H254">
    <cfRule type="cellIs" dxfId="22" priority="6" stopIfTrue="1" operator="lessThan">
      <formula>1</formula>
    </cfRule>
  </conditionalFormatting>
  <conditionalFormatting sqref="A105:I254">
    <cfRule type="cellIs" dxfId="21" priority="5" stopIfTrue="1" operator="lessThan">
      <formula>1</formula>
    </cfRule>
  </conditionalFormatting>
  <conditionalFormatting sqref="A105:I254">
    <cfRule type="cellIs" dxfId="20" priority="4" stopIfTrue="1" operator="lessThan">
      <formula>1</formula>
    </cfRule>
  </conditionalFormatting>
  <conditionalFormatting sqref="B5:E9">
    <cfRule type="cellIs" dxfId="19" priority="3" stopIfTrue="1" operator="lessThan">
      <formula>1</formula>
    </cfRule>
  </conditionalFormatting>
  <conditionalFormatting sqref="B5:E9">
    <cfRule type="cellIs" dxfId="18" priority="2" stopIfTrue="1" operator="lessThan">
      <formula>1</formula>
    </cfRule>
  </conditionalFormatting>
  <conditionalFormatting sqref="I5">
    <cfRule type="cellIs" dxfId="17" priority="1" stopIfTrue="1" operator="lessThan">
      <formula>1</formula>
    </cfRule>
  </conditionalFormatting>
  <pageMargins left="0.41" right="0.28000000000000003" top="0.47" bottom="0.56000000000000005" header="0.24" footer="0.26"/>
  <pageSetup scale="55" orientation="landscape" r:id="rId1"/>
  <headerFooter>
    <oddHeader>&amp;L&amp;G&amp;RPrinted On &amp;D</oddHeader>
    <oddFooter>&amp;LCONFIDENTIAL&amp;R&amp;A –– &amp;F</oddFooter>
  </headerFooter>
  <rowBreaks count="1" manualBreakCount="1">
    <brk id="54" max="16383" man="1"/>
  </rowBreaks>
  <legacyDrawingHF r:id="rId2"/>
</worksheet>
</file>

<file path=xl/worksheets/sheet9.xml><?xml version="1.0" encoding="utf-8"?>
<worksheet xmlns="http://schemas.openxmlformats.org/spreadsheetml/2006/main" xmlns:r="http://schemas.openxmlformats.org/officeDocument/2006/relationships">
  <dimension ref="A1:I255"/>
  <sheetViews>
    <sheetView zoomScale="75" zoomScaleNormal="75" zoomScalePageLayoutView="50" workbookViewId="0">
      <pane ySplit="4" topLeftCell="A5" activePane="bottomLeft" state="frozen"/>
      <selection pane="bottomLeft" activeCell="B25" sqref="B25:B29"/>
    </sheetView>
  </sheetViews>
  <sheetFormatPr defaultColWidth="10.625" defaultRowHeight="36.950000000000003" customHeight="1"/>
  <cols>
    <col min="1" max="1" width="7.375" style="20" customWidth="1"/>
    <col min="2" max="2" width="24.75" style="20" customWidth="1"/>
    <col min="3" max="3" width="11.375" style="20" customWidth="1"/>
    <col min="4" max="4" width="24.5" style="20" customWidth="1"/>
    <col min="5" max="5" width="12.375" style="20" customWidth="1"/>
    <col min="6" max="6" width="2.125" style="20" customWidth="1"/>
    <col min="7" max="7" width="55.875" style="20" customWidth="1"/>
    <col min="8" max="8" width="10" style="20" customWidth="1"/>
    <col min="9" max="9" width="56.25" style="20" customWidth="1"/>
    <col min="10" max="16384" width="10.625" style="20"/>
  </cols>
  <sheetData>
    <row r="1" spans="1:9" s="45" customFormat="1" ht="33" customHeight="1">
      <c r="A1" s="82" t="str">
        <f>Information!A2</f>
        <v>Southeast  TANKLESS BUSINESS PLAN</v>
      </c>
      <c r="B1" s="82"/>
      <c r="C1" s="82"/>
      <c r="D1" s="82"/>
      <c r="E1" s="82"/>
      <c r="F1" s="82"/>
      <c r="G1" s="82"/>
      <c r="H1" s="82"/>
      <c r="I1" s="82"/>
    </row>
    <row r="2" spans="1:9" s="45" customFormat="1" ht="33" customHeight="1">
      <c r="A2" s="44"/>
      <c r="B2" s="44"/>
      <c r="C2" s="44"/>
      <c r="D2" s="44"/>
      <c r="E2" s="44"/>
      <c r="F2" s="44"/>
      <c r="G2" s="44"/>
      <c r="H2" s="44"/>
      <c r="I2" s="44"/>
    </row>
    <row r="3" spans="1:9" s="45" customFormat="1" ht="27" customHeight="1" thickBot="1">
      <c r="A3" s="121" t="str">
        <f>"U N A B L E   T O   C O N V E R T  -  "&amp;Information!B8</f>
        <v>U N A B L E   T O   C O N V E R T  -  (G06) Spirit Group</v>
      </c>
      <c r="B3" s="122"/>
      <c r="C3" s="122"/>
      <c r="D3" s="122"/>
      <c r="E3" s="122"/>
      <c r="F3" s="122"/>
      <c r="G3" s="122"/>
      <c r="H3" s="122"/>
      <c r="I3" s="122"/>
    </row>
    <row r="4" spans="1:9" s="18" customFormat="1" ht="63" customHeight="1" thickBot="1">
      <c r="A4" s="125" t="s">
        <v>488</v>
      </c>
      <c r="B4" s="126"/>
      <c r="C4" s="22" t="s">
        <v>493</v>
      </c>
      <c r="D4" s="23" t="s">
        <v>448</v>
      </c>
      <c r="E4" s="22" t="s">
        <v>494</v>
      </c>
      <c r="F4" s="125" t="s">
        <v>449</v>
      </c>
      <c r="G4" s="126"/>
      <c r="H4" s="21" t="s">
        <v>450</v>
      </c>
      <c r="I4" s="23" t="s">
        <v>451</v>
      </c>
    </row>
    <row r="5" spans="1:9" ht="15" customHeight="1" thickBot="1">
      <c r="A5" s="118">
        <v>1</v>
      </c>
      <c r="B5" s="123" t="s">
        <v>516</v>
      </c>
      <c r="C5" s="127">
        <v>100</v>
      </c>
      <c r="D5" s="127" t="s">
        <v>517</v>
      </c>
      <c r="E5" s="116">
        <v>10</v>
      </c>
      <c r="F5" s="67">
        <v>1</v>
      </c>
      <c r="G5" s="25" t="s">
        <v>752</v>
      </c>
      <c r="H5" s="28"/>
      <c r="I5" s="107" t="s">
        <v>602</v>
      </c>
    </row>
    <row r="6" spans="1:9" ht="15.75" thickBot="1">
      <c r="A6" s="119"/>
      <c r="B6" s="123"/>
      <c r="C6" s="127"/>
      <c r="D6" s="127"/>
      <c r="E6" s="116"/>
      <c r="F6" s="68">
        <v>2</v>
      </c>
      <c r="G6" s="26"/>
      <c r="H6" s="29"/>
      <c r="I6" s="108"/>
    </row>
    <row r="7" spans="1:9" ht="15.75" thickBot="1">
      <c r="A7" s="119"/>
      <c r="B7" s="123"/>
      <c r="C7" s="127"/>
      <c r="D7" s="127"/>
      <c r="E7" s="116"/>
      <c r="F7" s="68">
        <v>3</v>
      </c>
      <c r="G7" s="26"/>
      <c r="H7" s="29"/>
      <c r="I7" s="108"/>
    </row>
    <row r="8" spans="1:9" ht="15.75" thickBot="1">
      <c r="A8" s="119"/>
      <c r="B8" s="123"/>
      <c r="C8" s="127"/>
      <c r="D8" s="127"/>
      <c r="E8" s="116"/>
      <c r="F8" s="68">
        <v>4</v>
      </c>
      <c r="G8" s="26"/>
      <c r="H8" s="29"/>
      <c r="I8" s="108"/>
    </row>
    <row r="9" spans="1:9" ht="15.75" thickBot="1">
      <c r="A9" s="120"/>
      <c r="B9" s="124"/>
      <c r="C9" s="128"/>
      <c r="D9" s="128"/>
      <c r="E9" s="117"/>
      <c r="F9" s="68">
        <v>5</v>
      </c>
      <c r="G9" s="27"/>
      <c r="H9" s="30"/>
      <c r="I9" s="109"/>
    </row>
    <row r="10" spans="1:9" ht="15" customHeight="1" thickBot="1">
      <c r="A10" s="118">
        <v>2</v>
      </c>
      <c r="B10" s="123" t="s">
        <v>522</v>
      </c>
      <c r="C10" s="127">
        <v>40</v>
      </c>
      <c r="D10" s="127" t="s">
        <v>517</v>
      </c>
      <c r="E10" s="116">
        <v>15</v>
      </c>
      <c r="F10" s="67">
        <v>1</v>
      </c>
      <c r="G10" s="25" t="s">
        <v>752</v>
      </c>
      <c r="H10" s="28"/>
      <c r="I10" s="107" t="s">
        <v>607</v>
      </c>
    </row>
    <row r="11" spans="1:9" ht="15.75" thickBot="1">
      <c r="A11" s="119"/>
      <c r="B11" s="123"/>
      <c r="C11" s="127"/>
      <c r="D11" s="127"/>
      <c r="E11" s="116"/>
      <c r="F11" s="68">
        <v>2</v>
      </c>
      <c r="G11" s="26"/>
      <c r="H11" s="29"/>
      <c r="I11" s="108"/>
    </row>
    <row r="12" spans="1:9" ht="15.75" thickBot="1">
      <c r="A12" s="119"/>
      <c r="B12" s="123"/>
      <c r="C12" s="127"/>
      <c r="D12" s="127"/>
      <c r="E12" s="116"/>
      <c r="F12" s="68">
        <v>3</v>
      </c>
      <c r="G12" s="26"/>
      <c r="H12" s="29"/>
      <c r="I12" s="108"/>
    </row>
    <row r="13" spans="1:9" ht="15.75" thickBot="1">
      <c r="A13" s="119"/>
      <c r="B13" s="123"/>
      <c r="C13" s="127"/>
      <c r="D13" s="127"/>
      <c r="E13" s="116"/>
      <c r="F13" s="68">
        <v>4</v>
      </c>
      <c r="G13" s="26"/>
      <c r="H13" s="29"/>
      <c r="I13" s="108"/>
    </row>
    <row r="14" spans="1:9" ht="15.75" thickBot="1">
      <c r="A14" s="120"/>
      <c r="B14" s="124"/>
      <c r="C14" s="128"/>
      <c r="D14" s="128"/>
      <c r="E14" s="117"/>
      <c r="F14" s="68">
        <v>5</v>
      </c>
      <c r="G14" s="27"/>
      <c r="H14" s="30"/>
      <c r="I14" s="109"/>
    </row>
    <row r="15" spans="1:9" ht="15" customHeight="1" thickBot="1">
      <c r="A15" s="118">
        <v>3</v>
      </c>
      <c r="B15" s="123" t="s">
        <v>529</v>
      </c>
      <c r="C15" s="127">
        <v>150</v>
      </c>
      <c r="D15" s="127" t="s">
        <v>517</v>
      </c>
      <c r="E15" s="116">
        <v>25</v>
      </c>
      <c r="F15" s="67">
        <v>1</v>
      </c>
      <c r="G15" s="25" t="s">
        <v>616</v>
      </c>
      <c r="H15" s="28"/>
      <c r="I15" s="107" t="s">
        <v>617</v>
      </c>
    </row>
    <row r="16" spans="1:9" ht="15.75" thickBot="1">
      <c r="A16" s="119"/>
      <c r="B16" s="123"/>
      <c r="C16" s="127"/>
      <c r="D16" s="127"/>
      <c r="E16" s="116"/>
      <c r="F16" s="68">
        <v>2</v>
      </c>
      <c r="G16" s="26" t="s">
        <v>618</v>
      </c>
      <c r="H16" s="29"/>
      <c r="I16" s="108"/>
    </row>
    <row r="17" spans="1:9" ht="60.75" thickBot="1">
      <c r="A17" s="119"/>
      <c r="B17" s="123"/>
      <c r="C17" s="127"/>
      <c r="D17" s="127"/>
      <c r="E17" s="116"/>
      <c r="F17" s="68">
        <v>3</v>
      </c>
      <c r="G17" s="26" t="s">
        <v>779</v>
      </c>
      <c r="H17" s="29"/>
      <c r="I17" s="108"/>
    </row>
    <row r="18" spans="1:9" ht="15.75" thickBot="1">
      <c r="A18" s="119"/>
      <c r="B18" s="123"/>
      <c r="C18" s="127"/>
      <c r="D18" s="127"/>
      <c r="E18" s="116"/>
      <c r="F18" s="68">
        <v>4</v>
      </c>
      <c r="G18" s="26"/>
      <c r="H18" s="29"/>
      <c r="I18" s="108"/>
    </row>
    <row r="19" spans="1:9" ht="15.75" thickBot="1">
      <c r="A19" s="120"/>
      <c r="B19" s="124"/>
      <c r="C19" s="128"/>
      <c r="D19" s="128"/>
      <c r="E19" s="117"/>
      <c r="F19" s="68">
        <v>5</v>
      </c>
      <c r="G19" s="27"/>
      <c r="H19" s="30"/>
      <c r="I19" s="109"/>
    </row>
    <row r="20" spans="1:9" ht="15" customHeight="1" thickBot="1">
      <c r="A20" s="118">
        <v>4</v>
      </c>
      <c r="B20" s="131" t="s">
        <v>535</v>
      </c>
      <c r="C20" s="130">
        <v>250</v>
      </c>
      <c r="D20" s="130" t="s">
        <v>536</v>
      </c>
      <c r="E20" s="113">
        <v>50</v>
      </c>
      <c r="F20" s="67">
        <v>1</v>
      </c>
      <c r="G20" s="25" t="s">
        <v>626</v>
      </c>
      <c r="H20" s="28"/>
      <c r="I20" s="107" t="s">
        <v>792</v>
      </c>
    </row>
    <row r="21" spans="1:9" ht="15.75" thickBot="1">
      <c r="A21" s="119"/>
      <c r="B21" s="132"/>
      <c r="C21" s="127"/>
      <c r="D21" s="127"/>
      <c r="E21" s="114"/>
      <c r="F21" s="68">
        <v>2</v>
      </c>
      <c r="G21" s="26" t="s">
        <v>702</v>
      </c>
      <c r="H21" s="29"/>
      <c r="I21" s="108"/>
    </row>
    <row r="22" spans="1:9" ht="15.75" thickBot="1">
      <c r="A22" s="119"/>
      <c r="B22" s="132"/>
      <c r="C22" s="127"/>
      <c r="D22" s="127"/>
      <c r="E22" s="114"/>
      <c r="F22" s="68">
        <v>3</v>
      </c>
      <c r="G22" s="26" t="s">
        <v>703</v>
      </c>
      <c r="H22" s="29"/>
      <c r="I22" s="108"/>
    </row>
    <row r="23" spans="1:9" ht="15.75" thickBot="1">
      <c r="A23" s="119"/>
      <c r="B23" s="132"/>
      <c r="C23" s="127"/>
      <c r="D23" s="127"/>
      <c r="E23" s="114"/>
      <c r="F23" s="68">
        <v>4</v>
      </c>
      <c r="G23" s="26" t="s">
        <v>705</v>
      </c>
      <c r="H23" s="29"/>
      <c r="I23" s="108"/>
    </row>
    <row r="24" spans="1:9" ht="15.75" thickBot="1">
      <c r="A24" s="120"/>
      <c r="B24" s="133"/>
      <c r="C24" s="128"/>
      <c r="D24" s="128"/>
      <c r="E24" s="115"/>
      <c r="F24" s="68">
        <v>5</v>
      </c>
      <c r="G24" s="27"/>
      <c r="H24" s="30"/>
      <c r="I24" s="109"/>
    </row>
    <row r="25" spans="1:9" ht="15" customHeight="1" thickBot="1">
      <c r="A25" s="118">
        <v>5</v>
      </c>
      <c r="B25" s="129"/>
      <c r="C25" s="103"/>
      <c r="D25" s="103"/>
      <c r="E25" s="105"/>
      <c r="F25" s="67">
        <v>1</v>
      </c>
      <c r="G25" s="25"/>
      <c r="H25" s="28"/>
      <c r="I25" s="107"/>
    </row>
    <row r="26" spans="1:9" ht="15.75" thickBot="1">
      <c r="A26" s="119"/>
      <c r="B26" s="129"/>
      <c r="C26" s="103"/>
      <c r="D26" s="103"/>
      <c r="E26" s="105"/>
      <c r="F26" s="68">
        <v>2</v>
      </c>
      <c r="G26" s="26"/>
      <c r="H26" s="29"/>
      <c r="I26" s="108"/>
    </row>
    <row r="27" spans="1:9" ht="15.75" thickBot="1">
      <c r="A27" s="119"/>
      <c r="B27" s="129"/>
      <c r="C27" s="103"/>
      <c r="D27" s="103"/>
      <c r="E27" s="105"/>
      <c r="F27" s="68">
        <v>3</v>
      </c>
      <c r="G27" s="26"/>
      <c r="H27" s="29"/>
      <c r="I27" s="108"/>
    </row>
    <row r="28" spans="1:9" ht="15.75" thickBot="1">
      <c r="A28" s="119"/>
      <c r="B28" s="129"/>
      <c r="C28" s="103"/>
      <c r="D28" s="103"/>
      <c r="E28" s="105"/>
      <c r="F28" s="68">
        <v>4</v>
      </c>
      <c r="G28" s="26"/>
      <c r="H28" s="29"/>
      <c r="I28" s="108"/>
    </row>
    <row r="29" spans="1:9" ht="15.75" thickBot="1">
      <c r="A29" s="120"/>
      <c r="B29" s="138"/>
      <c r="C29" s="104"/>
      <c r="D29" s="104"/>
      <c r="E29" s="106"/>
      <c r="F29" s="68">
        <v>5</v>
      </c>
      <c r="G29" s="27"/>
      <c r="H29" s="30"/>
      <c r="I29" s="109"/>
    </row>
    <row r="30" spans="1:9" ht="15" customHeight="1" thickBot="1">
      <c r="A30" s="118">
        <v>6</v>
      </c>
      <c r="B30" s="129"/>
      <c r="C30" s="103"/>
      <c r="D30" s="103"/>
      <c r="E30" s="105"/>
      <c r="F30" s="67">
        <v>1</v>
      </c>
      <c r="G30" s="25"/>
      <c r="H30" s="28"/>
      <c r="I30" s="107"/>
    </row>
    <row r="31" spans="1:9" ht="15.75" thickBot="1">
      <c r="A31" s="119"/>
      <c r="B31" s="129"/>
      <c r="C31" s="103"/>
      <c r="D31" s="103"/>
      <c r="E31" s="105"/>
      <c r="F31" s="68">
        <v>2</v>
      </c>
      <c r="G31" s="26"/>
      <c r="H31" s="29"/>
      <c r="I31" s="108"/>
    </row>
    <row r="32" spans="1:9" ht="15.75" thickBot="1">
      <c r="A32" s="119"/>
      <c r="B32" s="129"/>
      <c r="C32" s="103"/>
      <c r="D32" s="103"/>
      <c r="E32" s="105"/>
      <c r="F32" s="68">
        <v>3</v>
      </c>
      <c r="G32" s="26"/>
      <c r="H32" s="29"/>
      <c r="I32" s="108"/>
    </row>
    <row r="33" spans="1:9" ht="15.75" thickBot="1">
      <c r="A33" s="119"/>
      <c r="B33" s="129"/>
      <c r="C33" s="103"/>
      <c r="D33" s="103"/>
      <c r="E33" s="105"/>
      <c r="F33" s="68">
        <v>4</v>
      </c>
      <c r="G33" s="26"/>
      <c r="H33" s="29"/>
      <c r="I33" s="108"/>
    </row>
    <row r="34" spans="1:9" ht="15.75" thickBot="1">
      <c r="A34" s="120"/>
      <c r="B34" s="138"/>
      <c r="C34" s="104"/>
      <c r="D34" s="104"/>
      <c r="E34" s="106"/>
      <c r="F34" s="68">
        <v>5</v>
      </c>
      <c r="G34" s="27"/>
      <c r="H34" s="30"/>
      <c r="I34" s="109"/>
    </row>
    <row r="35" spans="1:9" ht="15" customHeight="1" thickBot="1">
      <c r="A35" s="118">
        <v>7</v>
      </c>
      <c r="B35" s="129"/>
      <c r="C35" s="103"/>
      <c r="D35" s="103"/>
      <c r="E35" s="105"/>
      <c r="F35" s="67">
        <v>1</v>
      </c>
      <c r="G35" s="25"/>
      <c r="H35" s="28"/>
      <c r="I35" s="107"/>
    </row>
    <row r="36" spans="1:9" ht="15.75" thickBot="1">
      <c r="A36" s="119"/>
      <c r="B36" s="129"/>
      <c r="C36" s="103"/>
      <c r="D36" s="103"/>
      <c r="E36" s="105"/>
      <c r="F36" s="68">
        <v>2</v>
      </c>
      <c r="G36" s="26"/>
      <c r="H36" s="29"/>
      <c r="I36" s="108"/>
    </row>
    <row r="37" spans="1:9" ht="15.75" thickBot="1">
      <c r="A37" s="119"/>
      <c r="B37" s="129"/>
      <c r="C37" s="103"/>
      <c r="D37" s="103"/>
      <c r="E37" s="105"/>
      <c r="F37" s="68">
        <v>3</v>
      </c>
      <c r="G37" s="26"/>
      <c r="H37" s="29"/>
      <c r="I37" s="108"/>
    </row>
    <row r="38" spans="1:9" ht="15.75" thickBot="1">
      <c r="A38" s="119"/>
      <c r="B38" s="129"/>
      <c r="C38" s="103"/>
      <c r="D38" s="103"/>
      <c r="E38" s="105"/>
      <c r="F38" s="68">
        <v>4</v>
      </c>
      <c r="G38" s="26"/>
      <c r="H38" s="29"/>
      <c r="I38" s="108"/>
    </row>
    <row r="39" spans="1:9" ht="15.75" thickBot="1">
      <c r="A39" s="120"/>
      <c r="B39" s="138"/>
      <c r="C39" s="104"/>
      <c r="D39" s="104"/>
      <c r="E39" s="106"/>
      <c r="F39" s="68">
        <v>5</v>
      </c>
      <c r="G39" s="27"/>
      <c r="H39" s="30"/>
      <c r="I39" s="109"/>
    </row>
    <row r="40" spans="1:9" ht="15" customHeight="1" thickBot="1">
      <c r="A40" s="118">
        <v>8</v>
      </c>
      <c r="B40" s="129"/>
      <c r="C40" s="103"/>
      <c r="D40" s="103"/>
      <c r="E40" s="105"/>
      <c r="F40" s="67">
        <v>1</v>
      </c>
      <c r="G40" s="25"/>
      <c r="H40" s="28"/>
      <c r="I40" s="107"/>
    </row>
    <row r="41" spans="1:9" ht="15.75" thickBot="1">
      <c r="A41" s="119"/>
      <c r="B41" s="129"/>
      <c r="C41" s="103"/>
      <c r="D41" s="103"/>
      <c r="E41" s="105"/>
      <c r="F41" s="68">
        <v>2</v>
      </c>
      <c r="G41" s="26"/>
      <c r="H41" s="29"/>
      <c r="I41" s="108"/>
    </row>
    <row r="42" spans="1:9" ht="15.75" thickBot="1">
      <c r="A42" s="119"/>
      <c r="B42" s="129"/>
      <c r="C42" s="103"/>
      <c r="D42" s="103"/>
      <c r="E42" s="105"/>
      <c r="F42" s="68">
        <v>3</v>
      </c>
      <c r="G42" s="26"/>
      <c r="H42" s="29"/>
      <c r="I42" s="108"/>
    </row>
    <row r="43" spans="1:9" ht="15.75" thickBot="1">
      <c r="A43" s="119"/>
      <c r="B43" s="129"/>
      <c r="C43" s="103"/>
      <c r="D43" s="103"/>
      <c r="E43" s="105"/>
      <c r="F43" s="68">
        <v>4</v>
      </c>
      <c r="G43" s="26"/>
      <c r="H43" s="29"/>
      <c r="I43" s="108"/>
    </row>
    <row r="44" spans="1:9" ht="15.75" thickBot="1">
      <c r="A44" s="120"/>
      <c r="B44" s="138"/>
      <c r="C44" s="104"/>
      <c r="D44" s="104"/>
      <c r="E44" s="106"/>
      <c r="F44" s="68">
        <v>5</v>
      </c>
      <c r="G44" s="27"/>
      <c r="H44" s="30"/>
      <c r="I44" s="109"/>
    </row>
    <row r="45" spans="1:9" ht="15" customHeight="1" thickBot="1">
      <c r="A45" s="118">
        <v>9</v>
      </c>
      <c r="B45" s="129"/>
      <c r="C45" s="103"/>
      <c r="D45" s="103"/>
      <c r="E45" s="105"/>
      <c r="F45" s="67">
        <v>1</v>
      </c>
      <c r="G45" s="25"/>
      <c r="H45" s="28"/>
      <c r="I45" s="107"/>
    </row>
    <row r="46" spans="1:9" ht="15.75" thickBot="1">
      <c r="A46" s="119"/>
      <c r="B46" s="129"/>
      <c r="C46" s="103"/>
      <c r="D46" s="103"/>
      <c r="E46" s="105"/>
      <c r="F46" s="68">
        <v>2</v>
      </c>
      <c r="G46" s="26"/>
      <c r="H46" s="29"/>
      <c r="I46" s="108"/>
    </row>
    <row r="47" spans="1:9" ht="15.75" thickBot="1">
      <c r="A47" s="119"/>
      <c r="B47" s="129"/>
      <c r="C47" s="103"/>
      <c r="D47" s="103"/>
      <c r="E47" s="105"/>
      <c r="F47" s="68">
        <v>3</v>
      </c>
      <c r="G47" s="26"/>
      <c r="H47" s="29"/>
      <c r="I47" s="108"/>
    </row>
    <row r="48" spans="1:9" ht="15.75" thickBot="1">
      <c r="A48" s="119"/>
      <c r="B48" s="129"/>
      <c r="C48" s="103"/>
      <c r="D48" s="103"/>
      <c r="E48" s="105"/>
      <c r="F48" s="68">
        <v>4</v>
      </c>
      <c r="G48" s="26"/>
      <c r="H48" s="29"/>
      <c r="I48" s="108"/>
    </row>
    <row r="49" spans="1:9" ht="15.75" thickBot="1">
      <c r="A49" s="120"/>
      <c r="B49" s="138"/>
      <c r="C49" s="104"/>
      <c r="D49" s="104"/>
      <c r="E49" s="106"/>
      <c r="F49" s="68">
        <v>5</v>
      </c>
      <c r="G49" s="27"/>
      <c r="H49" s="30"/>
      <c r="I49" s="109"/>
    </row>
    <row r="50" spans="1:9" ht="15" customHeight="1" thickBot="1">
      <c r="A50" s="118">
        <v>10</v>
      </c>
      <c r="B50" s="129"/>
      <c r="C50" s="103"/>
      <c r="D50" s="103"/>
      <c r="E50" s="105"/>
      <c r="F50" s="67">
        <v>1</v>
      </c>
      <c r="G50" s="25"/>
      <c r="H50" s="28"/>
      <c r="I50" s="107"/>
    </row>
    <row r="51" spans="1:9" ht="15.75" thickBot="1">
      <c r="A51" s="119"/>
      <c r="B51" s="129"/>
      <c r="C51" s="103"/>
      <c r="D51" s="103"/>
      <c r="E51" s="105"/>
      <c r="F51" s="68">
        <v>2</v>
      </c>
      <c r="G51" s="26"/>
      <c r="H51" s="29"/>
      <c r="I51" s="108"/>
    </row>
    <row r="52" spans="1:9" ht="15.75" thickBot="1">
      <c r="A52" s="119"/>
      <c r="B52" s="129"/>
      <c r="C52" s="103"/>
      <c r="D52" s="103"/>
      <c r="E52" s="105"/>
      <c r="F52" s="68">
        <v>3</v>
      </c>
      <c r="G52" s="26"/>
      <c r="H52" s="29"/>
      <c r="I52" s="108"/>
    </row>
    <row r="53" spans="1:9" ht="15.75" thickBot="1">
      <c r="A53" s="119"/>
      <c r="B53" s="129"/>
      <c r="C53" s="103"/>
      <c r="D53" s="103"/>
      <c r="E53" s="105"/>
      <c r="F53" s="68">
        <v>4</v>
      </c>
      <c r="G53" s="26"/>
      <c r="H53" s="29"/>
      <c r="I53" s="108"/>
    </row>
    <row r="54" spans="1:9" ht="15.75" thickBot="1">
      <c r="A54" s="120"/>
      <c r="B54" s="138"/>
      <c r="C54" s="104"/>
      <c r="D54" s="104"/>
      <c r="E54" s="106"/>
      <c r="F54" s="68">
        <v>5</v>
      </c>
      <c r="G54" s="27"/>
      <c r="H54" s="30"/>
      <c r="I54" s="109"/>
    </row>
    <row r="55" spans="1:9" ht="15" customHeight="1" thickBot="1">
      <c r="A55" s="118">
        <v>11</v>
      </c>
      <c r="B55" s="129"/>
      <c r="C55" s="103"/>
      <c r="D55" s="103"/>
      <c r="E55" s="105"/>
      <c r="F55" s="67">
        <v>1</v>
      </c>
      <c r="G55" s="25"/>
      <c r="H55" s="28"/>
      <c r="I55" s="107"/>
    </row>
    <row r="56" spans="1:9" ht="15.75" thickBot="1">
      <c r="A56" s="119"/>
      <c r="B56" s="129"/>
      <c r="C56" s="103"/>
      <c r="D56" s="103"/>
      <c r="E56" s="105"/>
      <c r="F56" s="68">
        <v>2</v>
      </c>
      <c r="G56" s="26"/>
      <c r="H56" s="29"/>
      <c r="I56" s="108"/>
    </row>
    <row r="57" spans="1:9" ht="15.75" thickBot="1">
      <c r="A57" s="119"/>
      <c r="B57" s="129"/>
      <c r="C57" s="103"/>
      <c r="D57" s="103"/>
      <c r="E57" s="105"/>
      <c r="F57" s="68">
        <v>3</v>
      </c>
      <c r="G57" s="26"/>
      <c r="H57" s="29"/>
      <c r="I57" s="108"/>
    </row>
    <row r="58" spans="1:9" ht="15.75" thickBot="1">
      <c r="A58" s="119"/>
      <c r="B58" s="129"/>
      <c r="C58" s="103"/>
      <c r="D58" s="103"/>
      <c r="E58" s="105"/>
      <c r="F58" s="68">
        <v>4</v>
      </c>
      <c r="G58" s="26"/>
      <c r="H58" s="29"/>
      <c r="I58" s="108"/>
    </row>
    <row r="59" spans="1:9" ht="15.75" thickBot="1">
      <c r="A59" s="120"/>
      <c r="B59" s="138"/>
      <c r="C59" s="104"/>
      <c r="D59" s="104"/>
      <c r="E59" s="106"/>
      <c r="F59" s="68">
        <v>5</v>
      </c>
      <c r="G59" s="27"/>
      <c r="H59" s="30"/>
      <c r="I59" s="109"/>
    </row>
    <row r="60" spans="1:9" ht="15" customHeight="1" thickBot="1">
      <c r="A60" s="118">
        <v>12</v>
      </c>
      <c r="B60" s="129"/>
      <c r="C60" s="103"/>
      <c r="D60" s="103"/>
      <c r="E60" s="105"/>
      <c r="F60" s="67">
        <v>1</v>
      </c>
      <c r="G60" s="25"/>
      <c r="H60" s="28"/>
      <c r="I60" s="107"/>
    </row>
    <row r="61" spans="1:9" ht="15.75" thickBot="1">
      <c r="A61" s="119"/>
      <c r="B61" s="129"/>
      <c r="C61" s="103"/>
      <c r="D61" s="103"/>
      <c r="E61" s="105"/>
      <c r="F61" s="68">
        <v>2</v>
      </c>
      <c r="G61" s="26"/>
      <c r="H61" s="29"/>
      <c r="I61" s="108"/>
    </row>
    <row r="62" spans="1:9" ht="15.75" thickBot="1">
      <c r="A62" s="119"/>
      <c r="B62" s="129"/>
      <c r="C62" s="103"/>
      <c r="D62" s="103"/>
      <c r="E62" s="105"/>
      <c r="F62" s="68">
        <v>3</v>
      </c>
      <c r="G62" s="26"/>
      <c r="H62" s="29"/>
      <c r="I62" s="108"/>
    </row>
    <row r="63" spans="1:9" ht="15.75" thickBot="1">
      <c r="A63" s="119"/>
      <c r="B63" s="129"/>
      <c r="C63" s="103"/>
      <c r="D63" s="103"/>
      <c r="E63" s="105"/>
      <c r="F63" s="68">
        <v>4</v>
      </c>
      <c r="G63" s="26"/>
      <c r="H63" s="29"/>
      <c r="I63" s="108"/>
    </row>
    <row r="64" spans="1:9" ht="15.75" thickBot="1">
      <c r="A64" s="120"/>
      <c r="B64" s="138"/>
      <c r="C64" s="104"/>
      <c r="D64" s="104"/>
      <c r="E64" s="106"/>
      <c r="F64" s="68">
        <v>5</v>
      </c>
      <c r="G64" s="27"/>
      <c r="H64" s="30"/>
      <c r="I64" s="109"/>
    </row>
    <row r="65" spans="1:9" ht="15" customHeight="1" thickBot="1">
      <c r="A65" s="118">
        <v>13</v>
      </c>
      <c r="B65" s="129"/>
      <c r="C65" s="103"/>
      <c r="D65" s="103"/>
      <c r="E65" s="105"/>
      <c r="F65" s="67">
        <v>1</v>
      </c>
      <c r="G65" s="25"/>
      <c r="H65" s="28"/>
      <c r="I65" s="107"/>
    </row>
    <row r="66" spans="1:9" ht="15.75" thickBot="1">
      <c r="A66" s="119"/>
      <c r="B66" s="129"/>
      <c r="C66" s="103"/>
      <c r="D66" s="103"/>
      <c r="E66" s="105"/>
      <c r="F66" s="68">
        <v>2</v>
      </c>
      <c r="G66" s="26"/>
      <c r="H66" s="29"/>
      <c r="I66" s="108"/>
    </row>
    <row r="67" spans="1:9" ht="15.75" thickBot="1">
      <c r="A67" s="119"/>
      <c r="B67" s="129"/>
      <c r="C67" s="103"/>
      <c r="D67" s="103"/>
      <c r="E67" s="105"/>
      <c r="F67" s="68">
        <v>3</v>
      </c>
      <c r="G67" s="26"/>
      <c r="H67" s="29"/>
      <c r="I67" s="108"/>
    </row>
    <row r="68" spans="1:9" ht="15.75" thickBot="1">
      <c r="A68" s="119"/>
      <c r="B68" s="129"/>
      <c r="C68" s="103"/>
      <c r="D68" s="103"/>
      <c r="E68" s="105"/>
      <c r="F68" s="68">
        <v>4</v>
      </c>
      <c r="G68" s="26"/>
      <c r="H68" s="29"/>
      <c r="I68" s="108"/>
    </row>
    <row r="69" spans="1:9" ht="15.75" thickBot="1">
      <c r="A69" s="120"/>
      <c r="B69" s="138"/>
      <c r="C69" s="104"/>
      <c r="D69" s="104"/>
      <c r="E69" s="106"/>
      <c r="F69" s="68">
        <v>5</v>
      </c>
      <c r="G69" s="27"/>
      <c r="H69" s="30"/>
      <c r="I69" s="109"/>
    </row>
    <row r="70" spans="1:9" ht="15" customHeight="1" thickBot="1">
      <c r="A70" s="118">
        <v>14</v>
      </c>
      <c r="B70" s="129"/>
      <c r="C70" s="103"/>
      <c r="D70" s="103"/>
      <c r="E70" s="105"/>
      <c r="F70" s="67">
        <v>1</v>
      </c>
      <c r="G70" s="25"/>
      <c r="H70" s="28"/>
      <c r="I70" s="107"/>
    </row>
    <row r="71" spans="1:9" ht="15.75" thickBot="1">
      <c r="A71" s="119"/>
      <c r="B71" s="129"/>
      <c r="C71" s="103"/>
      <c r="D71" s="103"/>
      <c r="E71" s="105"/>
      <c r="F71" s="68">
        <v>2</v>
      </c>
      <c r="G71" s="26"/>
      <c r="H71" s="29"/>
      <c r="I71" s="108"/>
    </row>
    <row r="72" spans="1:9" ht="15.75" thickBot="1">
      <c r="A72" s="119"/>
      <c r="B72" s="129"/>
      <c r="C72" s="103"/>
      <c r="D72" s="103"/>
      <c r="E72" s="105"/>
      <c r="F72" s="68">
        <v>3</v>
      </c>
      <c r="G72" s="26"/>
      <c r="H72" s="29"/>
      <c r="I72" s="108"/>
    </row>
    <row r="73" spans="1:9" ht="15.75" thickBot="1">
      <c r="A73" s="119"/>
      <c r="B73" s="129"/>
      <c r="C73" s="103"/>
      <c r="D73" s="103"/>
      <c r="E73" s="105"/>
      <c r="F73" s="68">
        <v>4</v>
      </c>
      <c r="G73" s="26"/>
      <c r="H73" s="29"/>
      <c r="I73" s="108"/>
    </row>
    <row r="74" spans="1:9" ht="15.75" thickBot="1">
      <c r="A74" s="120"/>
      <c r="B74" s="138"/>
      <c r="C74" s="104"/>
      <c r="D74" s="104"/>
      <c r="E74" s="106"/>
      <c r="F74" s="68">
        <v>5</v>
      </c>
      <c r="G74" s="27"/>
      <c r="H74" s="30"/>
      <c r="I74" s="109"/>
    </row>
    <row r="75" spans="1:9" ht="15" customHeight="1" thickBot="1">
      <c r="A75" s="118">
        <v>15</v>
      </c>
      <c r="B75" s="129"/>
      <c r="C75" s="103"/>
      <c r="D75" s="103"/>
      <c r="E75" s="105"/>
      <c r="F75" s="67">
        <v>1</v>
      </c>
      <c r="G75" s="25"/>
      <c r="H75" s="28"/>
      <c r="I75" s="107"/>
    </row>
    <row r="76" spans="1:9" ht="15.75" thickBot="1">
      <c r="A76" s="119"/>
      <c r="B76" s="129"/>
      <c r="C76" s="103"/>
      <c r="D76" s="103"/>
      <c r="E76" s="105"/>
      <c r="F76" s="68">
        <v>2</v>
      </c>
      <c r="G76" s="26"/>
      <c r="H76" s="29"/>
      <c r="I76" s="108"/>
    </row>
    <row r="77" spans="1:9" ht="15.75" thickBot="1">
      <c r="A77" s="119"/>
      <c r="B77" s="129"/>
      <c r="C77" s="103"/>
      <c r="D77" s="103"/>
      <c r="E77" s="105"/>
      <c r="F77" s="68">
        <v>3</v>
      </c>
      <c r="G77" s="26"/>
      <c r="H77" s="29"/>
      <c r="I77" s="108"/>
    </row>
    <row r="78" spans="1:9" ht="15.75" thickBot="1">
      <c r="A78" s="119"/>
      <c r="B78" s="129"/>
      <c r="C78" s="103"/>
      <c r="D78" s="103"/>
      <c r="E78" s="105"/>
      <c r="F78" s="68">
        <v>4</v>
      </c>
      <c r="G78" s="26"/>
      <c r="H78" s="29"/>
      <c r="I78" s="108"/>
    </row>
    <row r="79" spans="1:9" ht="15.75" thickBot="1">
      <c r="A79" s="120"/>
      <c r="B79" s="138"/>
      <c r="C79" s="104"/>
      <c r="D79" s="104"/>
      <c r="E79" s="106"/>
      <c r="F79" s="68">
        <v>5</v>
      </c>
      <c r="G79" s="27"/>
      <c r="H79" s="30"/>
      <c r="I79" s="109"/>
    </row>
    <row r="80" spans="1:9" ht="15" customHeight="1" thickBot="1">
      <c r="A80" s="118">
        <v>16</v>
      </c>
      <c r="B80" s="129"/>
      <c r="C80" s="103"/>
      <c r="D80" s="103"/>
      <c r="E80" s="105"/>
      <c r="F80" s="67">
        <v>1</v>
      </c>
      <c r="G80" s="25"/>
      <c r="H80" s="28"/>
      <c r="I80" s="107"/>
    </row>
    <row r="81" spans="1:9" ht="15.75" thickBot="1">
      <c r="A81" s="119"/>
      <c r="B81" s="129"/>
      <c r="C81" s="103"/>
      <c r="D81" s="103"/>
      <c r="E81" s="105"/>
      <c r="F81" s="68">
        <v>2</v>
      </c>
      <c r="G81" s="26"/>
      <c r="H81" s="29"/>
      <c r="I81" s="108"/>
    </row>
    <row r="82" spans="1:9" ht="15.75" thickBot="1">
      <c r="A82" s="119"/>
      <c r="B82" s="129"/>
      <c r="C82" s="103"/>
      <c r="D82" s="103"/>
      <c r="E82" s="105"/>
      <c r="F82" s="68">
        <v>3</v>
      </c>
      <c r="G82" s="26"/>
      <c r="H82" s="29"/>
      <c r="I82" s="108"/>
    </row>
    <row r="83" spans="1:9" ht="15.75" thickBot="1">
      <c r="A83" s="119"/>
      <c r="B83" s="129"/>
      <c r="C83" s="103"/>
      <c r="D83" s="103"/>
      <c r="E83" s="105"/>
      <c r="F83" s="68">
        <v>4</v>
      </c>
      <c r="G83" s="26"/>
      <c r="H83" s="29"/>
      <c r="I83" s="108"/>
    </row>
    <row r="84" spans="1:9" ht="15.75" thickBot="1">
      <c r="A84" s="120"/>
      <c r="B84" s="138"/>
      <c r="C84" s="104"/>
      <c r="D84" s="104"/>
      <c r="E84" s="106"/>
      <c r="F84" s="68">
        <v>5</v>
      </c>
      <c r="G84" s="27"/>
      <c r="H84" s="30"/>
      <c r="I84" s="109"/>
    </row>
    <row r="85" spans="1:9" ht="15" customHeight="1" thickBot="1">
      <c r="A85" s="118">
        <v>17</v>
      </c>
      <c r="B85" s="129"/>
      <c r="C85" s="103"/>
      <c r="D85" s="103"/>
      <c r="E85" s="105"/>
      <c r="F85" s="67">
        <v>1</v>
      </c>
      <c r="G85" s="25"/>
      <c r="H85" s="28"/>
      <c r="I85" s="107"/>
    </row>
    <row r="86" spans="1:9" ht="15.75" thickBot="1">
      <c r="A86" s="119"/>
      <c r="B86" s="129"/>
      <c r="C86" s="103"/>
      <c r="D86" s="103"/>
      <c r="E86" s="105"/>
      <c r="F86" s="68">
        <v>2</v>
      </c>
      <c r="G86" s="26"/>
      <c r="H86" s="29"/>
      <c r="I86" s="108"/>
    </row>
    <row r="87" spans="1:9" ht="15.75" thickBot="1">
      <c r="A87" s="119"/>
      <c r="B87" s="129"/>
      <c r="C87" s="103"/>
      <c r="D87" s="103"/>
      <c r="E87" s="105"/>
      <c r="F87" s="68">
        <v>3</v>
      </c>
      <c r="G87" s="26"/>
      <c r="H87" s="29"/>
      <c r="I87" s="108"/>
    </row>
    <row r="88" spans="1:9" ht="15.75" thickBot="1">
      <c r="A88" s="119"/>
      <c r="B88" s="129"/>
      <c r="C88" s="103"/>
      <c r="D88" s="103"/>
      <c r="E88" s="105"/>
      <c r="F88" s="68">
        <v>4</v>
      </c>
      <c r="G88" s="26"/>
      <c r="H88" s="29"/>
      <c r="I88" s="108"/>
    </row>
    <row r="89" spans="1:9" ht="15.75" thickBot="1">
      <c r="A89" s="120"/>
      <c r="B89" s="138"/>
      <c r="C89" s="104"/>
      <c r="D89" s="104"/>
      <c r="E89" s="106"/>
      <c r="F89" s="68">
        <v>5</v>
      </c>
      <c r="G89" s="27"/>
      <c r="H89" s="30"/>
      <c r="I89" s="109"/>
    </row>
    <row r="90" spans="1:9" ht="15" customHeight="1" thickBot="1">
      <c r="A90" s="118">
        <v>18</v>
      </c>
      <c r="B90" s="129"/>
      <c r="C90" s="103"/>
      <c r="D90" s="103"/>
      <c r="E90" s="105"/>
      <c r="F90" s="67">
        <v>1</v>
      </c>
      <c r="G90" s="25"/>
      <c r="H90" s="28"/>
      <c r="I90" s="107"/>
    </row>
    <row r="91" spans="1:9" ht="15.75" thickBot="1">
      <c r="A91" s="119"/>
      <c r="B91" s="129"/>
      <c r="C91" s="103"/>
      <c r="D91" s="103"/>
      <c r="E91" s="105"/>
      <c r="F91" s="68">
        <v>2</v>
      </c>
      <c r="G91" s="26"/>
      <c r="H91" s="29"/>
      <c r="I91" s="108"/>
    </row>
    <row r="92" spans="1:9" ht="15.75" thickBot="1">
      <c r="A92" s="119"/>
      <c r="B92" s="129"/>
      <c r="C92" s="103"/>
      <c r="D92" s="103"/>
      <c r="E92" s="105"/>
      <c r="F92" s="68">
        <v>3</v>
      </c>
      <c r="G92" s="26"/>
      <c r="H92" s="29"/>
      <c r="I92" s="108"/>
    </row>
    <row r="93" spans="1:9" ht="15.75" thickBot="1">
      <c r="A93" s="119"/>
      <c r="B93" s="129"/>
      <c r="C93" s="103"/>
      <c r="D93" s="103"/>
      <c r="E93" s="105"/>
      <c r="F93" s="68">
        <v>4</v>
      </c>
      <c r="G93" s="26"/>
      <c r="H93" s="29"/>
      <c r="I93" s="108"/>
    </row>
    <row r="94" spans="1:9" ht="15.75" thickBot="1">
      <c r="A94" s="120"/>
      <c r="B94" s="138"/>
      <c r="C94" s="104"/>
      <c r="D94" s="104"/>
      <c r="E94" s="106"/>
      <c r="F94" s="68">
        <v>5</v>
      </c>
      <c r="G94" s="27"/>
      <c r="H94" s="30"/>
      <c r="I94" s="109"/>
    </row>
    <row r="95" spans="1:9" ht="15" customHeight="1" thickBot="1">
      <c r="A95" s="118">
        <v>19</v>
      </c>
      <c r="B95" s="129"/>
      <c r="C95" s="103"/>
      <c r="D95" s="103"/>
      <c r="E95" s="105"/>
      <c r="F95" s="67">
        <v>1</v>
      </c>
      <c r="G95" s="25"/>
      <c r="H95" s="28"/>
      <c r="I95" s="107"/>
    </row>
    <row r="96" spans="1:9" ht="15.75" thickBot="1">
      <c r="A96" s="119"/>
      <c r="B96" s="129"/>
      <c r="C96" s="103"/>
      <c r="D96" s="103"/>
      <c r="E96" s="105"/>
      <c r="F96" s="68">
        <v>2</v>
      </c>
      <c r="G96" s="26"/>
      <c r="H96" s="29"/>
      <c r="I96" s="108"/>
    </row>
    <row r="97" spans="1:9" ht="15.75" thickBot="1">
      <c r="A97" s="119"/>
      <c r="B97" s="129"/>
      <c r="C97" s="103"/>
      <c r="D97" s="103"/>
      <c r="E97" s="105"/>
      <c r="F97" s="68">
        <v>3</v>
      </c>
      <c r="G97" s="26"/>
      <c r="H97" s="29"/>
      <c r="I97" s="108"/>
    </row>
    <row r="98" spans="1:9" ht="15.75" thickBot="1">
      <c r="A98" s="119"/>
      <c r="B98" s="129"/>
      <c r="C98" s="103"/>
      <c r="D98" s="103"/>
      <c r="E98" s="105"/>
      <c r="F98" s="68">
        <v>4</v>
      </c>
      <c r="G98" s="26"/>
      <c r="H98" s="29"/>
      <c r="I98" s="108"/>
    </row>
    <row r="99" spans="1:9" ht="15.75" thickBot="1">
      <c r="A99" s="120"/>
      <c r="B99" s="138"/>
      <c r="C99" s="104"/>
      <c r="D99" s="104"/>
      <c r="E99" s="106"/>
      <c r="F99" s="68">
        <v>5</v>
      </c>
      <c r="G99" s="27"/>
      <c r="H99" s="30"/>
      <c r="I99" s="109"/>
    </row>
    <row r="100" spans="1:9" ht="15" customHeight="1" thickBot="1">
      <c r="A100" s="118">
        <v>20</v>
      </c>
      <c r="B100" s="129"/>
      <c r="C100" s="103"/>
      <c r="D100" s="103"/>
      <c r="E100" s="105"/>
      <c r="F100" s="67">
        <v>1</v>
      </c>
      <c r="G100" s="25"/>
      <c r="H100" s="28"/>
      <c r="I100" s="107"/>
    </row>
    <row r="101" spans="1:9" ht="15.75" thickBot="1">
      <c r="A101" s="119"/>
      <c r="B101" s="129"/>
      <c r="C101" s="103"/>
      <c r="D101" s="103"/>
      <c r="E101" s="105"/>
      <c r="F101" s="68">
        <v>2</v>
      </c>
      <c r="G101" s="26"/>
      <c r="H101" s="29"/>
      <c r="I101" s="108"/>
    </row>
    <row r="102" spans="1:9" ht="15.75" thickBot="1">
      <c r="A102" s="119"/>
      <c r="B102" s="129"/>
      <c r="C102" s="103"/>
      <c r="D102" s="103"/>
      <c r="E102" s="105"/>
      <c r="F102" s="68">
        <v>3</v>
      </c>
      <c r="G102" s="26"/>
      <c r="H102" s="29"/>
      <c r="I102" s="108"/>
    </row>
    <row r="103" spans="1:9" ht="15.75" thickBot="1">
      <c r="A103" s="119"/>
      <c r="B103" s="129"/>
      <c r="C103" s="103"/>
      <c r="D103" s="103"/>
      <c r="E103" s="105"/>
      <c r="F103" s="68">
        <v>4</v>
      </c>
      <c r="G103" s="26"/>
      <c r="H103" s="29"/>
      <c r="I103" s="108"/>
    </row>
    <row r="104" spans="1:9" ht="15.75" thickBot="1">
      <c r="A104" s="120"/>
      <c r="B104" s="138"/>
      <c r="C104" s="104"/>
      <c r="D104" s="104"/>
      <c r="E104" s="106"/>
      <c r="F104" s="68">
        <v>5</v>
      </c>
      <c r="G104" s="27"/>
      <c r="H104" s="30"/>
      <c r="I104" s="109"/>
    </row>
    <row r="105" spans="1:9" ht="15" customHeight="1" thickBot="1">
      <c r="A105" s="118">
        <v>21</v>
      </c>
      <c r="B105" s="129"/>
      <c r="C105" s="103"/>
      <c r="D105" s="103"/>
      <c r="E105" s="105"/>
      <c r="F105" s="67">
        <v>1</v>
      </c>
      <c r="G105" s="25"/>
      <c r="H105" s="28"/>
      <c r="I105" s="107"/>
    </row>
    <row r="106" spans="1:9" ht="15.75" thickBot="1">
      <c r="A106" s="119"/>
      <c r="B106" s="129"/>
      <c r="C106" s="103"/>
      <c r="D106" s="103"/>
      <c r="E106" s="105"/>
      <c r="F106" s="68">
        <v>2</v>
      </c>
      <c r="G106" s="26"/>
      <c r="H106" s="29"/>
      <c r="I106" s="108"/>
    </row>
    <row r="107" spans="1:9" ht="15.75" thickBot="1">
      <c r="A107" s="119"/>
      <c r="B107" s="129"/>
      <c r="C107" s="103"/>
      <c r="D107" s="103"/>
      <c r="E107" s="105"/>
      <c r="F107" s="68">
        <v>3</v>
      </c>
      <c r="G107" s="26"/>
      <c r="H107" s="29"/>
      <c r="I107" s="108"/>
    </row>
    <row r="108" spans="1:9" ht="15.75" thickBot="1">
      <c r="A108" s="119"/>
      <c r="B108" s="129"/>
      <c r="C108" s="103"/>
      <c r="D108" s="103"/>
      <c r="E108" s="105"/>
      <c r="F108" s="68">
        <v>4</v>
      </c>
      <c r="G108" s="26"/>
      <c r="H108" s="29"/>
      <c r="I108" s="108"/>
    </row>
    <row r="109" spans="1:9" ht="15.75" thickBot="1">
      <c r="A109" s="120"/>
      <c r="B109" s="138"/>
      <c r="C109" s="104"/>
      <c r="D109" s="104"/>
      <c r="E109" s="106"/>
      <c r="F109" s="68">
        <v>5</v>
      </c>
      <c r="G109" s="27"/>
      <c r="H109" s="30"/>
      <c r="I109" s="109"/>
    </row>
    <row r="110" spans="1:9" ht="15" customHeight="1" thickBot="1">
      <c r="A110" s="118">
        <v>22</v>
      </c>
      <c r="B110" s="129"/>
      <c r="C110" s="103"/>
      <c r="D110" s="103"/>
      <c r="E110" s="105"/>
      <c r="F110" s="67">
        <v>1</v>
      </c>
      <c r="G110" s="25"/>
      <c r="H110" s="28"/>
      <c r="I110" s="107"/>
    </row>
    <row r="111" spans="1:9" ht="15.75" thickBot="1">
      <c r="A111" s="119"/>
      <c r="B111" s="129"/>
      <c r="C111" s="103"/>
      <c r="D111" s="103"/>
      <c r="E111" s="105"/>
      <c r="F111" s="68">
        <v>2</v>
      </c>
      <c r="G111" s="26"/>
      <c r="H111" s="29"/>
      <c r="I111" s="108"/>
    </row>
    <row r="112" spans="1:9" ht="15.75" thickBot="1">
      <c r="A112" s="119"/>
      <c r="B112" s="129"/>
      <c r="C112" s="103"/>
      <c r="D112" s="103"/>
      <c r="E112" s="105"/>
      <c r="F112" s="68">
        <v>3</v>
      </c>
      <c r="G112" s="26"/>
      <c r="H112" s="29"/>
      <c r="I112" s="108"/>
    </row>
    <row r="113" spans="1:9" ht="15.75" thickBot="1">
      <c r="A113" s="119"/>
      <c r="B113" s="129"/>
      <c r="C113" s="103"/>
      <c r="D113" s="103"/>
      <c r="E113" s="105"/>
      <c r="F113" s="68">
        <v>4</v>
      </c>
      <c r="G113" s="26"/>
      <c r="H113" s="29"/>
      <c r="I113" s="108"/>
    </row>
    <row r="114" spans="1:9" ht="15.75" thickBot="1">
      <c r="A114" s="120"/>
      <c r="B114" s="138"/>
      <c r="C114" s="104"/>
      <c r="D114" s="104"/>
      <c r="E114" s="106"/>
      <c r="F114" s="68">
        <v>5</v>
      </c>
      <c r="G114" s="27"/>
      <c r="H114" s="30"/>
      <c r="I114" s="109"/>
    </row>
    <row r="115" spans="1:9" ht="15" customHeight="1" thickBot="1">
      <c r="A115" s="118">
        <v>23</v>
      </c>
      <c r="B115" s="129"/>
      <c r="C115" s="103"/>
      <c r="D115" s="103"/>
      <c r="E115" s="105"/>
      <c r="F115" s="67">
        <v>1</v>
      </c>
      <c r="G115" s="25"/>
      <c r="H115" s="28"/>
      <c r="I115" s="107"/>
    </row>
    <row r="116" spans="1:9" ht="15.75" thickBot="1">
      <c r="A116" s="119"/>
      <c r="B116" s="129"/>
      <c r="C116" s="103"/>
      <c r="D116" s="103"/>
      <c r="E116" s="105"/>
      <c r="F116" s="68">
        <v>2</v>
      </c>
      <c r="G116" s="26"/>
      <c r="H116" s="29"/>
      <c r="I116" s="108"/>
    </row>
    <row r="117" spans="1:9" ht="15.75" thickBot="1">
      <c r="A117" s="119"/>
      <c r="B117" s="129"/>
      <c r="C117" s="103"/>
      <c r="D117" s="103"/>
      <c r="E117" s="105"/>
      <c r="F117" s="68">
        <v>3</v>
      </c>
      <c r="G117" s="26"/>
      <c r="H117" s="29"/>
      <c r="I117" s="108"/>
    </row>
    <row r="118" spans="1:9" ht="15.75" thickBot="1">
      <c r="A118" s="119"/>
      <c r="B118" s="129"/>
      <c r="C118" s="103"/>
      <c r="D118" s="103"/>
      <c r="E118" s="105"/>
      <c r="F118" s="68">
        <v>4</v>
      </c>
      <c r="G118" s="26"/>
      <c r="H118" s="29"/>
      <c r="I118" s="108"/>
    </row>
    <row r="119" spans="1:9" ht="15.75" thickBot="1">
      <c r="A119" s="120"/>
      <c r="B119" s="138"/>
      <c r="C119" s="104"/>
      <c r="D119" s="104"/>
      <c r="E119" s="106"/>
      <c r="F119" s="68">
        <v>5</v>
      </c>
      <c r="G119" s="27"/>
      <c r="H119" s="30"/>
      <c r="I119" s="109"/>
    </row>
    <row r="120" spans="1:9" ht="15" customHeight="1" thickBot="1">
      <c r="A120" s="118">
        <v>24</v>
      </c>
      <c r="B120" s="129"/>
      <c r="C120" s="103"/>
      <c r="D120" s="103"/>
      <c r="E120" s="105"/>
      <c r="F120" s="67">
        <v>1</v>
      </c>
      <c r="G120" s="25"/>
      <c r="H120" s="28"/>
      <c r="I120" s="107"/>
    </row>
    <row r="121" spans="1:9" ht="15.75" thickBot="1">
      <c r="A121" s="119"/>
      <c r="B121" s="129"/>
      <c r="C121" s="103"/>
      <c r="D121" s="103"/>
      <c r="E121" s="105"/>
      <c r="F121" s="68">
        <v>2</v>
      </c>
      <c r="G121" s="26"/>
      <c r="H121" s="29"/>
      <c r="I121" s="108"/>
    </row>
    <row r="122" spans="1:9" ht="15.75" thickBot="1">
      <c r="A122" s="119"/>
      <c r="B122" s="129"/>
      <c r="C122" s="103"/>
      <c r="D122" s="103"/>
      <c r="E122" s="105"/>
      <c r="F122" s="68">
        <v>3</v>
      </c>
      <c r="G122" s="26"/>
      <c r="H122" s="29"/>
      <c r="I122" s="108"/>
    </row>
    <row r="123" spans="1:9" ht="15.75" thickBot="1">
      <c r="A123" s="119"/>
      <c r="B123" s="129"/>
      <c r="C123" s="103"/>
      <c r="D123" s="103"/>
      <c r="E123" s="105"/>
      <c r="F123" s="68">
        <v>4</v>
      </c>
      <c r="G123" s="26"/>
      <c r="H123" s="29"/>
      <c r="I123" s="108"/>
    </row>
    <row r="124" spans="1:9" ht="15.75" thickBot="1">
      <c r="A124" s="120"/>
      <c r="B124" s="138"/>
      <c r="C124" s="104"/>
      <c r="D124" s="104"/>
      <c r="E124" s="106"/>
      <c r="F124" s="68">
        <v>5</v>
      </c>
      <c r="G124" s="27"/>
      <c r="H124" s="30"/>
      <c r="I124" s="109"/>
    </row>
    <row r="125" spans="1:9" ht="15" customHeight="1" thickBot="1">
      <c r="A125" s="118">
        <v>25</v>
      </c>
      <c r="B125" s="129"/>
      <c r="C125" s="103"/>
      <c r="D125" s="103"/>
      <c r="E125" s="105"/>
      <c r="F125" s="67">
        <v>1</v>
      </c>
      <c r="G125" s="25"/>
      <c r="H125" s="28"/>
      <c r="I125" s="107"/>
    </row>
    <row r="126" spans="1:9" ht="15.75" thickBot="1">
      <c r="A126" s="119"/>
      <c r="B126" s="129"/>
      <c r="C126" s="103"/>
      <c r="D126" s="103"/>
      <c r="E126" s="105"/>
      <c r="F126" s="68">
        <v>2</v>
      </c>
      <c r="G126" s="26"/>
      <c r="H126" s="29"/>
      <c r="I126" s="108"/>
    </row>
    <row r="127" spans="1:9" ht="15.75" thickBot="1">
      <c r="A127" s="119"/>
      <c r="B127" s="129"/>
      <c r="C127" s="103"/>
      <c r="D127" s="103"/>
      <c r="E127" s="105"/>
      <c r="F127" s="68">
        <v>3</v>
      </c>
      <c r="G127" s="26"/>
      <c r="H127" s="29"/>
      <c r="I127" s="108"/>
    </row>
    <row r="128" spans="1:9" ht="15.75" thickBot="1">
      <c r="A128" s="119"/>
      <c r="B128" s="129"/>
      <c r="C128" s="103"/>
      <c r="D128" s="103"/>
      <c r="E128" s="105"/>
      <c r="F128" s="68">
        <v>4</v>
      </c>
      <c r="G128" s="26"/>
      <c r="H128" s="29"/>
      <c r="I128" s="108"/>
    </row>
    <row r="129" spans="1:9" ht="15.75" thickBot="1">
      <c r="A129" s="120"/>
      <c r="B129" s="138"/>
      <c r="C129" s="104"/>
      <c r="D129" s="104"/>
      <c r="E129" s="106"/>
      <c r="F129" s="68">
        <v>5</v>
      </c>
      <c r="G129" s="27"/>
      <c r="H129" s="30"/>
      <c r="I129" s="109"/>
    </row>
    <row r="130" spans="1:9" ht="15" customHeight="1" thickBot="1">
      <c r="A130" s="118">
        <v>26</v>
      </c>
      <c r="B130" s="129"/>
      <c r="C130" s="103"/>
      <c r="D130" s="103"/>
      <c r="E130" s="105"/>
      <c r="F130" s="67">
        <v>1</v>
      </c>
      <c r="G130" s="25"/>
      <c r="H130" s="28"/>
      <c r="I130" s="107"/>
    </row>
    <row r="131" spans="1:9" ht="15.75" thickBot="1">
      <c r="A131" s="119"/>
      <c r="B131" s="129"/>
      <c r="C131" s="103"/>
      <c r="D131" s="103"/>
      <c r="E131" s="105"/>
      <c r="F131" s="68">
        <v>2</v>
      </c>
      <c r="G131" s="26"/>
      <c r="H131" s="29"/>
      <c r="I131" s="108"/>
    </row>
    <row r="132" spans="1:9" ht="15.75" thickBot="1">
      <c r="A132" s="119"/>
      <c r="B132" s="129"/>
      <c r="C132" s="103"/>
      <c r="D132" s="103"/>
      <c r="E132" s="105"/>
      <c r="F132" s="68">
        <v>3</v>
      </c>
      <c r="G132" s="26"/>
      <c r="H132" s="29"/>
      <c r="I132" s="108"/>
    </row>
    <row r="133" spans="1:9" ht="15.75" thickBot="1">
      <c r="A133" s="119"/>
      <c r="B133" s="129"/>
      <c r="C133" s="103"/>
      <c r="D133" s="103"/>
      <c r="E133" s="105"/>
      <c r="F133" s="68">
        <v>4</v>
      </c>
      <c r="G133" s="26"/>
      <c r="H133" s="29"/>
      <c r="I133" s="108"/>
    </row>
    <row r="134" spans="1:9" ht="15.75" thickBot="1">
      <c r="A134" s="120"/>
      <c r="B134" s="138"/>
      <c r="C134" s="104"/>
      <c r="D134" s="104"/>
      <c r="E134" s="106"/>
      <c r="F134" s="68">
        <v>5</v>
      </c>
      <c r="G134" s="27"/>
      <c r="H134" s="30"/>
      <c r="I134" s="109"/>
    </row>
    <row r="135" spans="1:9" ht="15" customHeight="1" thickBot="1">
      <c r="A135" s="118">
        <v>27</v>
      </c>
      <c r="B135" s="129"/>
      <c r="C135" s="103"/>
      <c r="D135" s="103"/>
      <c r="E135" s="105"/>
      <c r="F135" s="67">
        <v>1</v>
      </c>
      <c r="G135" s="25"/>
      <c r="H135" s="28"/>
      <c r="I135" s="107"/>
    </row>
    <row r="136" spans="1:9" ht="15.75" thickBot="1">
      <c r="A136" s="119"/>
      <c r="B136" s="129"/>
      <c r="C136" s="103"/>
      <c r="D136" s="103"/>
      <c r="E136" s="105"/>
      <c r="F136" s="68">
        <v>2</v>
      </c>
      <c r="G136" s="26"/>
      <c r="H136" s="29"/>
      <c r="I136" s="108"/>
    </row>
    <row r="137" spans="1:9" ht="15.75" thickBot="1">
      <c r="A137" s="119"/>
      <c r="B137" s="129"/>
      <c r="C137" s="103"/>
      <c r="D137" s="103"/>
      <c r="E137" s="105"/>
      <c r="F137" s="68">
        <v>3</v>
      </c>
      <c r="G137" s="26"/>
      <c r="H137" s="29"/>
      <c r="I137" s="108"/>
    </row>
    <row r="138" spans="1:9" ht="15.75" thickBot="1">
      <c r="A138" s="119"/>
      <c r="B138" s="129"/>
      <c r="C138" s="103"/>
      <c r="D138" s="103"/>
      <c r="E138" s="105"/>
      <c r="F138" s="68">
        <v>4</v>
      </c>
      <c r="G138" s="26"/>
      <c r="H138" s="29"/>
      <c r="I138" s="108"/>
    </row>
    <row r="139" spans="1:9" ht="15.75" thickBot="1">
      <c r="A139" s="120"/>
      <c r="B139" s="138"/>
      <c r="C139" s="104"/>
      <c r="D139" s="104"/>
      <c r="E139" s="106"/>
      <c r="F139" s="68">
        <v>5</v>
      </c>
      <c r="G139" s="27"/>
      <c r="H139" s="30"/>
      <c r="I139" s="109"/>
    </row>
    <row r="140" spans="1:9" ht="15" customHeight="1" thickBot="1">
      <c r="A140" s="118">
        <v>28</v>
      </c>
      <c r="B140" s="129"/>
      <c r="C140" s="103"/>
      <c r="D140" s="103"/>
      <c r="E140" s="105"/>
      <c r="F140" s="67">
        <v>1</v>
      </c>
      <c r="G140" s="25"/>
      <c r="H140" s="28"/>
      <c r="I140" s="107"/>
    </row>
    <row r="141" spans="1:9" ht="15.75" thickBot="1">
      <c r="A141" s="119"/>
      <c r="B141" s="129"/>
      <c r="C141" s="103"/>
      <c r="D141" s="103"/>
      <c r="E141" s="105"/>
      <c r="F141" s="68">
        <v>2</v>
      </c>
      <c r="G141" s="26"/>
      <c r="H141" s="29"/>
      <c r="I141" s="108"/>
    </row>
    <row r="142" spans="1:9" ht="15.75" thickBot="1">
      <c r="A142" s="119"/>
      <c r="B142" s="129"/>
      <c r="C142" s="103"/>
      <c r="D142" s="103"/>
      <c r="E142" s="105"/>
      <c r="F142" s="68">
        <v>3</v>
      </c>
      <c r="G142" s="26"/>
      <c r="H142" s="29"/>
      <c r="I142" s="108"/>
    </row>
    <row r="143" spans="1:9" ht="15.75" thickBot="1">
      <c r="A143" s="119"/>
      <c r="B143" s="129"/>
      <c r="C143" s="103"/>
      <c r="D143" s="103"/>
      <c r="E143" s="105"/>
      <c r="F143" s="68">
        <v>4</v>
      </c>
      <c r="G143" s="26"/>
      <c r="H143" s="29"/>
      <c r="I143" s="108"/>
    </row>
    <row r="144" spans="1:9" ht="15.75" thickBot="1">
      <c r="A144" s="120"/>
      <c r="B144" s="138"/>
      <c r="C144" s="104"/>
      <c r="D144" s="104"/>
      <c r="E144" s="106"/>
      <c r="F144" s="68">
        <v>5</v>
      </c>
      <c r="G144" s="27"/>
      <c r="H144" s="30"/>
      <c r="I144" s="109"/>
    </row>
    <row r="145" spans="1:9" ht="15" customHeight="1" thickBot="1">
      <c r="A145" s="118">
        <v>29</v>
      </c>
      <c r="B145" s="129"/>
      <c r="C145" s="103"/>
      <c r="D145" s="103"/>
      <c r="E145" s="105"/>
      <c r="F145" s="67">
        <v>1</v>
      </c>
      <c r="G145" s="25"/>
      <c r="H145" s="28"/>
      <c r="I145" s="107"/>
    </row>
    <row r="146" spans="1:9" ht="15.75" thickBot="1">
      <c r="A146" s="119"/>
      <c r="B146" s="129"/>
      <c r="C146" s="103"/>
      <c r="D146" s="103"/>
      <c r="E146" s="105"/>
      <c r="F146" s="68">
        <v>2</v>
      </c>
      <c r="G146" s="26"/>
      <c r="H146" s="29"/>
      <c r="I146" s="108"/>
    </row>
    <row r="147" spans="1:9" ht="15.75" thickBot="1">
      <c r="A147" s="119"/>
      <c r="B147" s="129"/>
      <c r="C147" s="103"/>
      <c r="D147" s="103"/>
      <c r="E147" s="105"/>
      <c r="F147" s="68">
        <v>3</v>
      </c>
      <c r="G147" s="26"/>
      <c r="H147" s="29"/>
      <c r="I147" s="108"/>
    </row>
    <row r="148" spans="1:9" ht="15.75" thickBot="1">
      <c r="A148" s="119"/>
      <c r="B148" s="129"/>
      <c r="C148" s="103"/>
      <c r="D148" s="103"/>
      <c r="E148" s="105"/>
      <c r="F148" s="68">
        <v>4</v>
      </c>
      <c r="G148" s="26"/>
      <c r="H148" s="29"/>
      <c r="I148" s="108"/>
    </row>
    <row r="149" spans="1:9" ht="15.75" thickBot="1">
      <c r="A149" s="120"/>
      <c r="B149" s="138"/>
      <c r="C149" s="104"/>
      <c r="D149" s="104"/>
      <c r="E149" s="106"/>
      <c r="F149" s="68">
        <v>5</v>
      </c>
      <c r="G149" s="27"/>
      <c r="H149" s="30"/>
      <c r="I149" s="109"/>
    </row>
    <row r="150" spans="1:9" ht="15" customHeight="1" thickBot="1">
      <c r="A150" s="118">
        <v>30</v>
      </c>
      <c r="B150" s="129"/>
      <c r="C150" s="103"/>
      <c r="D150" s="103"/>
      <c r="E150" s="105"/>
      <c r="F150" s="67">
        <v>1</v>
      </c>
      <c r="G150" s="25"/>
      <c r="H150" s="28"/>
      <c r="I150" s="107"/>
    </row>
    <row r="151" spans="1:9" ht="15.75" thickBot="1">
      <c r="A151" s="119"/>
      <c r="B151" s="129"/>
      <c r="C151" s="103"/>
      <c r="D151" s="103"/>
      <c r="E151" s="105"/>
      <c r="F151" s="68">
        <v>2</v>
      </c>
      <c r="G151" s="26"/>
      <c r="H151" s="29"/>
      <c r="I151" s="108"/>
    </row>
    <row r="152" spans="1:9" ht="15.75" thickBot="1">
      <c r="A152" s="119"/>
      <c r="B152" s="129"/>
      <c r="C152" s="103"/>
      <c r="D152" s="103"/>
      <c r="E152" s="105"/>
      <c r="F152" s="68">
        <v>3</v>
      </c>
      <c r="G152" s="26"/>
      <c r="H152" s="29"/>
      <c r="I152" s="108"/>
    </row>
    <row r="153" spans="1:9" ht="15.75" thickBot="1">
      <c r="A153" s="119"/>
      <c r="B153" s="129"/>
      <c r="C153" s="103"/>
      <c r="D153" s="103"/>
      <c r="E153" s="105"/>
      <c r="F153" s="68">
        <v>4</v>
      </c>
      <c r="G153" s="26"/>
      <c r="H153" s="29"/>
      <c r="I153" s="108"/>
    </row>
    <row r="154" spans="1:9" ht="15.75" thickBot="1">
      <c r="A154" s="120"/>
      <c r="B154" s="138"/>
      <c r="C154" s="104"/>
      <c r="D154" s="104"/>
      <c r="E154" s="106"/>
      <c r="F154" s="68">
        <v>5</v>
      </c>
      <c r="G154" s="27"/>
      <c r="H154" s="30"/>
      <c r="I154" s="109"/>
    </row>
    <row r="155" spans="1:9" ht="15" customHeight="1" thickBot="1">
      <c r="A155" s="118">
        <v>31</v>
      </c>
      <c r="B155" s="129"/>
      <c r="C155" s="103"/>
      <c r="D155" s="103"/>
      <c r="E155" s="105"/>
      <c r="F155" s="67">
        <v>1</v>
      </c>
      <c r="G155" s="25"/>
      <c r="H155" s="28"/>
      <c r="I155" s="107"/>
    </row>
    <row r="156" spans="1:9" ht="15.75" thickBot="1">
      <c r="A156" s="119"/>
      <c r="B156" s="129"/>
      <c r="C156" s="103"/>
      <c r="D156" s="103"/>
      <c r="E156" s="105"/>
      <c r="F156" s="68">
        <v>2</v>
      </c>
      <c r="G156" s="26"/>
      <c r="H156" s="29"/>
      <c r="I156" s="108"/>
    </row>
    <row r="157" spans="1:9" ht="15.75" thickBot="1">
      <c r="A157" s="119"/>
      <c r="B157" s="129"/>
      <c r="C157" s="103"/>
      <c r="D157" s="103"/>
      <c r="E157" s="105"/>
      <c r="F157" s="68">
        <v>3</v>
      </c>
      <c r="G157" s="26"/>
      <c r="H157" s="29"/>
      <c r="I157" s="108"/>
    </row>
    <row r="158" spans="1:9" ht="15.75" thickBot="1">
      <c r="A158" s="119"/>
      <c r="B158" s="129"/>
      <c r="C158" s="103"/>
      <c r="D158" s="103"/>
      <c r="E158" s="105"/>
      <c r="F158" s="68">
        <v>4</v>
      </c>
      <c r="G158" s="26"/>
      <c r="H158" s="29"/>
      <c r="I158" s="108"/>
    </row>
    <row r="159" spans="1:9" ht="15.75" thickBot="1">
      <c r="A159" s="120"/>
      <c r="B159" s="138"/>
      <c r="C159" s="104"/>
      <c r="D159" s="104"/>
      <c r="E159" s="106"/>
      <c r="F159" s="68">
        <v>5</v>
      </c>
      <c r="G159" s="27"/>
      <c r="H159" s="30"/>
      <c r="I159" s="109"/>
    </row>
    <row r="160" spans="1:9" ht="15" customHeight="1" thickBot="1">
      <c r="A160" s="118">
        <v>32</v>
      </c>
      <c r="B160" s="129"/>
      <c r="C160" s="103"/>
      <c r="D160" s="103"/>
      <c r="E160" s="105"/>
      <c r="F160" s="67">
        <v>1</v>
      </c>
      <c r="G160" s="25"/>
      <c r="H160" s="28"/>
      <c r="I160" s="107"/>
    </row>
    <row r="161" spans="1:9" ht="15.75" thickBot="1">
      <c r="A161" s="119"/>
      <c r="B161" s="129"/>
      <c r="C161" s="103"/>
      <c r="D161" s="103"/>
      <c r="E161" s="105"/>
      <c r="F161" s="68">
        <v>2</v>
      </c>
      <c r="G161" s="26"/>
      <c r="H161" s="29"/>
      <c r="I161" s="108"/>
    </row>
    <row r="162" spans="1:9" ht="15.75" thickBot="1">
      <c r="A162" s="119"/>
      <c r="B162" s="129"/>
      <c r="C162" s="103"/>
      <c r="D162" s="103"/>
      <c r="E162" s="105"/>
      <c r="F162" s="68">
        <v>3</v>
      </c>
      <c r="G162" s="26"/>
      <c r="H162" s="29"/>
      <c r="I162" s="108"/>
    </row>
    <row r="163" spans="1:9" ht="15.75" thickBot="1">
      <c r="A163" s="119"/>
      <c r="B163" s="129"/>
      <c r="C163" s="103"/>
      <c r="D163" s="103"/>
      <c r="E163" s="105"/>
      <c r="F163" s="68">
        <v>4</v>
      </c>
      <c r="G163" s="26"/>
      <c r="H163" s="29"/>
      <c r="I163" s="108"/>
    </row>
    <row r="164" spans="1:9" ht="15.75" thickBot="1">
      <c r="A164" s="120"/>
      <c r="B164" s="138"/>
      <c r="C164" s="104"/>
      <c r="D164" s="104"/>
      <c r="E164" s="106"/>
      <c r="F164" s="68">
        <v>5</v>
      </c>
      <c r="G164" s="27"/>
      <c r="H164" s="30"/>
      <c r="I164" s="109"/>
    </row>
    <row r="165" spans="1:9" ht="15" customHeight="1" thickBot="1">
      <c r="A165" s="118">
        <v>33</v>
      </c>
      <c r="B165" s="129"/>
      <c r="C165" s="103"/>
      <c r="D165" s="103"/>
      <c r="E165" s="105"/>
      <c r="F165" s="67">
        <v>1</v>
      </c>
      <c r="G165" s="25"/>
      <c r="H165" s="28"/>
      <c r="I165" s="107"/>
    </row>
    <row r="166" spans="1:9" ht="15.75" thickBot="1">
      <c r="A166" s="119"/>
      <c r="B166" s="129"/>
      <c r="C166" s="103"/>
      <c r="D166" s="103"/>
      <c r="E166" s="105"/>
      <c r="F166" s="68">
        <v>2</v>
      </c>
      <c r="G166" s="26"/>
      <c r="H166" s="29"/>
      <c r="I166" s="108"/>
    </row>
    <row r="167" spans="1:9" ht="15.75" thickBot="1">
      <c r="A167" s="119"/>
      <c r="B167" s="129"/>
      <c r="C167" s="103"/>
      <c r="D167" s="103"/>
      <c r="E167" s="105"/>
      <c r="F167" s="68">
        <v>3</v>
      </c>
      <c r="G167" s="26"/>
      <c r="H167" s="29"/>
      <c r="I167" s="108"/>
    </row>
    <row r="168" spans="1:9" ht="15.75" thickBot="1">
      <c r="A168" s="119"/>
      <c r="B168" s="129"/>
      <c r="C168" s="103"/>
      <c r="D168" s="103"/>
      <c r="E168" s="105"/>
      <c r="F168" s="68">
        <v>4</v>
      </c>
      <c r="G168" s="26"/>
      <c r="H168" s="29"/>
      <c r="I168" s="108"/>
    </row>
    <row r="169" spans="1:9" ht="15.75" thickBot="1">
      <c r="A169" s="120"/>
      <c r="B169" s="138"/>
      <c r="C169" s="104"/>
      <c r="D169" s="104"/>
      <c r="E169" s="106"/>
      <c r="F169" s="68">
        <v>5</v>
      </c>
      <c r="G169" s="27"/>
      <c r="H169" s="30"/>
      <c r="I169" s="109"/>
    </row>
    <row r="170" spans="1:9" ht="15" customHeight="1" thickBot="1">
      <c r="A170" s="118">
        <v>34</v>
      </c>
      <c r="B170" s="129"/>
      <c r="C170" s="103"/>
      <c r="D170" s="103"/>
      <c r="E170" s="105"/>
      <c r="F170" s="67">
        <v>1</v>
      </c>
      <c r="G170" s="25"/>
      <c r="H170" s="28"/>
      <c r="I170" s="107"/>
    </row>
    <row r="171" spans="1:9" ht="15.75" thickBot="1">
      <c r="A171" s="119"/>
      <c r="B171" s="129"/>
      <c r="C171" s="103"/>
      <c r="D171" s="103"/>
      <c r="E171" s="105"/>
      <c r="F171" s="68">
        <v>2</v>
      </c>
      <c r="G171" s="26"/>
      <c r="H171" s="29"/>
      <c r="I171" s="108"/>
    </row>
    <row r="172" spans="1:9" ht="15.75" thickBot="1">
      <c r="A172" s="119"/>
      <c r="B172" s="129"/>
      <c r="C172" s="103"/>
      <c r="D172" s="103"/>
      <c r="E172" s="105"/>
      <c r="F172" s="68">
        <v>3</v>
      </c>
      <c r="G172" s="26"/>
      <c r="H172" s="29"/>
      <c r="I172" s="108"/>
    </row>
    <row r="173" spans="1:9" ht="15.75" thickBot="1">
      <c r="A173" s="119"/>
      <c r="B173" s="129"/>
      <c r="C173" s="103"/>
      <c r="D173" s="103"/>
      <c r="E173" s="105"/>
      <c r="F173" s="68">
        <v>4</v>
      </c>
      <c r="G173" s="26"/>
      <c r="H173" s="29"/>
      <c r="I173" s="108"/>
    </row>
    <row r="174" spans="1:9" ht="15.75" thickBot="1">
      <c r="A174" s="120"/>
      <c r="B174" s="138"/>
      <c r="C174" s="104"/>
      <c r="D174" s="104"/>
      <c r="E174" s="106"/>
      <c r="F174" s="68">
        <v>5</v>
      </c>
      <c r="G174" s="27"/>
      <c r="H174" s="30"/>
      <c r="I174" s="109"/>
    </row>
    <row r="175" spans="1:9" ht="15" customHeight="1" thickBot="1">
      <c r="A175" s="118">
        <v>35</v>
      </c>
      <c r="B175" s="129"/>
      <c r="C175" s="103"/>
      <c r="D175" s="103"/>
      <c r="E175" s="105"/>
      <c r="F175" s="67">
        <v>1</v>
      </c>
      <c r="G175" s="25"/>
      <c r="H175" s="28"/>
      <c r="I175" s="107"/>
    </row>
    <row r="176" spans="1:9" ht="15.75" thickBot="1">
      <c r="A176" s="119"/>
      <c r="B176" s="129"/>
      <c r="C176" s="103"/>
      <c r="D176" s="103"/>
      <c r="E176" s="105"/>
      <c r="F176" s="68">
        <v>2</v>
      </c>
      <c r="G176" s="26"/>
      <c r="H176" s="29"/>
      <c r="I176" s="108"/>
    </row>
    <row r="177" spans="1:9" ht="15.75" thickBot="1">
      <c r="A177" s="119"/>
      <c r="B177" s="129"/>
      <c r="C177" s="103"/>
      <c r="D177" s="103"/>
      <c r="E177" s="105"/>
      <c r="F177" s="68">
        <v>3</v>
      </c>
      <c r="G177" s="26"/>
      <c r="H177" s="29"/>
      <c r="I177" s="108"/>
    </row>
    <row r="178" spans="1:9" ht="15.75" thickBot="1">
      <c r="A178" s="119"/>
      <c r="B178" s="129"/>
      <c r="C178" s="103"/>
      <c r="D178" s="103"/>
      <c r="E178" s="105"/>
      <c r="F178" s="68">
        <v>4</v>
      </c>
      <c r="G178" s="26"/>
      <c r="H178" s="29"/>
      <c r="I178" s="108"/>
    </row>
    <row r="179" spans="1:9" ht="15.75" thickBot="1">
      <c r="A179" s="120"/>
      <c r="B179" s="138"/>
      <c r="C179" s="104"/>
      <c r="D179" s="104"/>
      <c r="E179" s="106"/>
      <c r="F179" s="68">
        <v>5</v>
      </c>
      <c r="G179" s="27"/>
      <c r="H179" s="30"/>
      <c r="I179" s="109"/>
    </row>
    <row r="180" spans="1:9" ht="15" customHeight="1" thickBot="1">
      <c r="A180" s="118">
        <v>36</v>
      </c>
      <c r="B180" s="129"/>
      <c r="C180" s="103"/>
      <c r="D180" s="103"/>
      <c r="E180" s="105"/>
      <c r="F180" s="67">
        <v>1</v>
      </c>
      <c r="G180" s="25"/>
      <c r="H180" s="28"/>
      <c r="I180" s="107"/>
    </row>
    <row r="181" spans="1:9" ht="15.75" thickBot="1">
      <c r="A181" s="119"/>
      <c r="B181" s="129"/>
      <c r="C181" s="103"/>
      <c r="D181" s="103"/>
      <c r="E181" s="105"/>
      <c r="F181" s="68">
        <v>2</v>
      </c>
      <c r="G181" s="26"/>
      <c r="H181" s="29"/>
      <c r="I181" s="108"/>
    </row>
    <row r="182" spans="1:9" ht="15.75" thickBot="1">
      <c r="A182" s="119"/>
      <c r="B182" s="129"/>
      <c r="C182" s="103"/>
      <c r="D182" s="103"/>
      <c r="E182" s="105"/>
      <c r="F182" s="68">
        <v>3</v>
      </c>
      <c r="G182" s="26"/>
      <c r="H182" s="29"/>
      <c r="I182" s="108"/>
    </row>
    <row r="183" spans="1:9" ht="15.75" thickBot="1">
      <c r="A183" s="119"/>
      <c r="B183" s="129"/>
      <c r="C183" s="103"/>
      <c r="D183" s="103"/>
      <c r="E183" s="105"/>
      <c r="F183" s="68">
        <v>4</v>
      </c>
      <c r="G183" s="26"/>
      <c r="H183" s="29"/>
      <c r="I183" s="108"/>
    </row>
    <row r="184" spans="1:9" ht="15.75" thickBot="1">
      <c r="A184" s="120"/>
      <c r="B184" s="138"/>
      <c r="C184" s="104"/>
      <c r="D184" s="104"/>
      <c r="E184" s="106"/>
      <c r="F184" s="68">
        <v>5</v>
      </c>
      <c r="G184" s="27"/>
      <c r="H184" s="30"/>
      <c r="I184" s="109"/>
    </row>
    <row r="185" spans="1:9" ht="15" customHeight="1" thickBot="1">
      <c r="A185" s="118">
        <v>37</v>
      </c>
      <c r="B185" s="129"/>
      <c r="C185" s="103"/>
      <c r="D185" s="103"/>
      <c r="E185" s="105"/>
      <c r="F185" s="67">
        <v>1</v>
      </c>
      <c r="G185" s="25"/>
      <c r="H185" s="28"/>
      <c r="I185" s="107"/>
    </row>
    <row r="186" spans="1:9" ht="15.75" thickBot="1">
      <c r="A186" s="119"/>
      <c r="B186" s="129"/>
      <c r="C186" s="103"/>
      <c r="D186" s="103"/>
      <c r="E186" s="105"/>
      <c r="F186" s="68">
        <v>2</v>
      </c>
      <c r="G186" s="26"/>
      <c r="H186" s="29"/>
      <c r="I186" s="108"/>
    </row>
    <row r="187" spans="1:9" ht="15.75" thickBot="1">
      <c r="A187" s="119"/>
      <c r="B187" s="129"/>
      <c r="C187" s="103"/>
      <c r="D187" s="103"/>
      <c r="E187" s="105"/>
      <c r="F187" s="68">
        <v>3</v>
      </c>
      <c r="G187" s="26"/>
      <c r="H187" s="29"/>
      <c r="I187" s="108"/>
    </row>
    <row r="188" spans="1:9" ht="15.75" thickBot="1">
      <c r="A188" s="119"/>
      <c r="B188" s="129"/>
      <c r="C188" s="103"/>
      <c r="D188" s="103"/>
      <c r="E188" s="105"/>
      <c r="F188" s="68">
        <v>4</v>
      </c>
      <c r="G188" s="26"/>
      <c r="H188" s="29"/>
      <c r="I188" s="108"/>
    </row>
    <row r="189" spans="1:9" ht="15.75" thickBot="1">
      <c r="A189" s="120"/>
      <c r="B189" s="138"/>
      <c r="C189" s="104"/>
      <c r="D189" s="104"/>
      <c r="E189" s="106"/>
      <c r="F189" s="68">
        <v>5</v>
      </c>
      <c r="G189" s="27"/>
      <c r="H189" s="30"/>
      <c r="I189" s="109"/>
    </row>
    <row r="190" spans="1:9" ht="15" customHeight="1" thickBot="1">
      <c r="A190" s="118">
        <v>38</v>
      </c>
      <c r="B190" s="129"/>
      <c r="C190" s="103"/>
      <c r="D190" s="103"/>
      <c r="E190" s="105"/>
      <c r="F190" s="67">
        <v>1</v>
      </c>
      <c r="G190" s="25"/>
      <c r="H190" s="28"/>
      <c r="I190" s="107"/>
    </row>
    <row r="191" spans="1:9" ht="15.75" thickBot="1">
      <c r="A191" s="119"/>
      <c r="B191" s="129"/>
      <c r="C191" s="103"/>
      <c r="D191" s="103"/>
      <c r="E191" s="105"/>
      <c r="F191" s="68">
        <v>2</v>
      </c>
      <c r="G191" s="26"/>
      <c r="H191" s="29"/>
      <c r="I191" s="108"/>
    </row>
    <row r="192" spans="1:9" ht="15.75" thickBot="1">
      <c r="A192" s="119"/>
      <c r="B192" s="129"/>
      <c r="C192" s="103"/>
      <c r="D192" s="103"/>
      <c r="E192" s="105"/>
      <c r="F192" s="68">
        <v>3</v>
      </c>
      <c r="G192" s="26"/>
      <c r="H192" s="29"/>
      <c r="I192" s="108"/>
    </row>
    <row r="193" spans="1:9" ht="15.75" thickBot="1">
      <c r="A193" s="119"/>
      <c r="B193" s="129"/>
      <c r="C193" s="103"/>
      <c r="D193" s="103"/>
      <c r="E193" s="105"/>
      <c r="F193" s="68">
        <v>4</v>
      </c>
      <c r="G193" s="26"/>
      <c r="H193" s="29"/>
      <c r="I193" s="108"/>
    </row>
    <row r="194" spans="1:9" ht="15.75" thickBot="1">
      <c r="A194" s="120"/>
      <c r="B194" s="138"/>
      <c r="C194" s="104"/>
      <c r="D194" s="104"/>
      <c r="E194" s="106"/>
      <c r="F194" s="68">
        <v>5</v>
      </c>
      <c r="G194" s="27"/>
      <c r="H194" s="30"/>
      <c r="I194" s="109"/>
    </row>
    <row r="195" spans="1:9" ht="15" customHeight="1" thickBot="1">
      <c r="A195" s="118">
        <v>39</v>
      </c>
      <c r="B195" s="129"/>
      <c r="C195" s="103"/>
      <c r="D195" s="103"/>
      <c r="E195" s="105"/>
      <c r="F195" s="67">
        <v>1</v>
      </c>
      <c r="G195" s="25"/>
      <c r="H195" s="28"/>
      <c r="I195" s="107"/>
    </row>
    <row r="196" spans="1:9" ht="15.75" thickBot="1">
      <c r="A196" s="119"/>
      <c r="B196" s="129"/>
      <c r="C196" s="103"/>
      <c r="D196" s="103"/>
      <c r="E196" s="105"/>
      <c r="F196" s="68">
        <v>2</v>
      </c>
      <c r="G196" s="26"/>
      <c r="H196" s="29"/>
      <c r="I196" s="108"/>
    </row>
    <row r="197" spans="1:9" ht="15.75" thickBot="1">
      <c r="A197" s="119"/>
      <c r="B197" s="129"/>
      <c r="C197" s="103"/>
      <c r="D197" s="103"/>
      <c r="E197" s="105"/>
      <c r="F197" s="68">
        <v>3</v>
      </c>
      <c r="G197" s="26"/>
      <c r="H197" s="29"/>
      <c r="I197" s="108"/>
    </row>
    <row r="198" spans="1:9" ht="15.75" thickBot="1">
      <c r="A198" s="119"/>
      <c r="B198" s="129"/>
      <c r="C198" s="103"/>
      <c r="D198" s="103"/>
      <c r="E198" s="105"/>
      <c r="F198" s="68">
        <v>4</v>
      </c>
      <c r="G198" s="26"/>
      <c r="H198" s="29"/>
      <c r="I198" s="108"/>
    </row>
    <row r="199" spans="1:9" ht="15.75" thickBot="1">
      <c r="A199" s="120"/>
      <c r="B199" s="138"/>
      <c r="C199" s="104"/>
      <c r="D199" s="104"/>
      <c r="E199" s="106"/>
      <c r="F199" s="68">
        <v>5</v>
      </c>
      <c r="G199" s="27"/>
      <c r="H199" s="30"/>
      <c r="I199" s="109"/>
    </row>
    <row r="200" spans="1:9" ht="15" customHeight="1" thickBot="1">
      <c r="A200" s="118">
        <v>40</v>
      </c>
      <c r="B200" s="129"/>
      <c r="C200" s="103"/>
      <c r="D200" s="103"/>
      <c r="E200" s="105"/>
      <c r="F200" s="67">
        <v>1</v>
      </c>
      <c r="G200" s="25"/>
      <c r="H200" s="28"/>
      <c r="I200" s="107"/>
    </row>
    <row r="201" spans="1:9" ht="15.75" thickBot="1">
      <c r="A201" s="119"/>
      <c r="B201" s="129"/>
      <c r="C201" s="103"/>
      <c r="D201" s="103"/>
      <c r="E201" s="105"/>
      <c r="F201" s="68">
        <v>2</v>
      </c>
      <c r="G201" s="26"/>
      <c r="H201" s="29"/>
      <c r="I201" s="108"/>
    </row>
    <row r="202" spans="1:9" ht="15.75" thickBot="1">
      <c r="A202" s="119"/>
      <c r="B202" s="129"/>
      <c r="C202" s="103"/>
      <c r="D202" s="103"/>
      <c r="E202" s="105"/>
      <c r="F202" s="68">
        <v>3</v>
      </c>
      <c r="G202" s="26"/>
      <c r="H202" s="29"/>
      <c r="I202" s="108"/>
    </row>
    <row r="203" spans="1:9" ht="15.75" thickBot="1">
      <c r="A203" s="119"/>
      <c r="B203" s="129"/>
      <c r="C203" s="103"/>
      <c r="D203" s="103"/>
      <c r="E203" s="105"/>
      <c r="F203" s="68">
        <v>4</v>
      </c>
      <c r="G203" s="26"/>
      <c r="H203" s="29"/>
      <c r="I203" s="108"/>
    </row>
    <row r="204" spans="1:9" ht="15.75" thickBot="1">
      <c r="A204" s="120"/>
      <c r="B204" s="138"/>
      <c r="C204" s="104"/>
      <c r="D204" s="104"/>
      <c r="E204" s="106"/>
      <c r="F204" s="68">
        <v>5</v>
      </c>
      <c r="G204" s="27"/>
      <c r="H204" s="30"/>
      <c r="I204" s="109"/>
    </row>
    <row r="205" spans="1:9" ht="15" customHeight="1" thickBot="1">
      <c r="A205" s="118">
        <v>41</v>
      </c>
      <c r="B205" s="129"/>
      <c r="C205" s="103"/>
      <c r="D205" s="103"/>
      <c r="E205" s="105"/>
      <c r="F205" s="67">
        <v>1</v>
      </c>
      <c r="G205" s="25"/>
      <c r="H205" s="28"/>
      <c r="I205" s="107"/>
    </row>
    <row r="206" spans="1:9" ht="15.75" thickBot="1">
      <c r="A206" s="119"/>
      <c r="B206" s="129"/>
      <c r="C206" s="103"/>
      <c r="D206" s="103"/>
      <c r="E206" s="105"/>
      <c r="F206" s="68">
        <v>2</v>
      </c>
      <c r="G206" s="26"/>
      <c r="H206" s="29"/>
      <c r="I206" s="108"/>
    </row>
    <row r="207" spans="1:9" ht="15.75" thickBot="1">
      <c r="A207" s="119"/>
      <c r="B207" s="129"/>
      <c r="C207" s="103"/>
      <c r="D207" s="103"/>
      <c r="E207" s="105"/>
      <c r="F207" s="68">
        <v>3</v>
      </c>
      <c r="G207" s="26"/>
      <c r="H207" s="29"/>
      <c r="I207" s="108"/>
    </row>
    <row r="208" spans="1:9" ht="15.75" thickBot="1">
      <c r="A208" s="119"/>
      <c r="B208" s="129"/>
      <c r="C208" s="103"/>
      <c r="D208" s="103"/>
      <c r="E208" s="105"/>
      <c r="F208" s="68">
        <v>4</v>
      </c>
      <c r="G208" s="26"/>
      <c r="H208" s="29"/>
      <c r="I208" s="108"/>
    </row>
    <row r="209" spans="1:9" ht="15.75" thickBot="1">
      <c r="A209" s="120"/>
      <c r="B209" s="138"/>
      <c r="C209" s="104"/>
      <c r="D209" s="104"/>
      <c r="E209" s="106"/>
      <c r="F209" s="68">
        <v>5</v>
      </c>
      <c r="G209" s="27"/>
      <c r="H209" s="30"/>
      <c r="I209" s="109"/>
    </row>
    <row r="210" spans="1:9" ht="15" customHeight="1" thickBot="1">
      <c r="A210" s="118">
        <v>42</v>
      </c>
      <c r="B210" s="129"/>
      <c r="C210" s="103"/>
      <c r="D210" s="103"/>
      <c r="E210" s="105"/>
      <c r="F210" s="67">
        <v>1</v>
      </c>
      <c r="G210" s="25"/>
      <c r="H210" s="28"/>
      <c r="I210" s="107"/>
    </row>
    <row r="211" spans="1:9" ht="15.75" thickBot="1">
      <c r="A211" s="119"/>
      <c r="B211" s="129"/>
      <c r="C211" s="103"/>
      <c r="D211" s="103"/>
      <c r="E211" s="105"/>
      <c r="F211" s="68">
        <v>2</v>
      </c>
      <c r="G211" s="26"/>
      <c r="H211" s="29"/>
      <c r="I211" s="108"/>
    </row>
    <row r="212" spans="1:9" ht="15.75" thickBot="1">
      <c r="A212" s="119"/>
      <c r="B212" s="129"/>
      <c r="C212" s="103"/>
      <c r="D212" s="103"/>
      <c r="E212" s="105"/>
      <c r="F212" s="68">
        <v>3</v>
      </c>
      <c r="G212" s="26"/>
      <c r="H212" s="29"/>
      <c r="I212" s="108"/>
    </row>
    <row r="213" spans="1:9" ht="15.75" thickBot="1">
      <c r="A213" s="119"/>
      <c r="B213" s="129"/>
      <c r="C213" s="103"/>
      <c r="D213" s="103"/>
      <c r="E213" s="105"/>
      <c r="F213" s="68">
        <v>4</v>
      </c>
      <c r="G213" s="26"/>
      <c r="H213" s="29"/>
      <c r="I213" s="108"/>
    </row>
    <row r="214" spans="1:9" ht="15.75" thickBot="1">
      <c r="A214" s="120"/>
      <c r="B214" s="138"/>
      <c r="C214" s="104"/>
      <c r="D214" s="104"/>
      <c r="E214" s="106"/>
      <c r="F214" s="68">
        <v>5</v>
      </c>
      <c r="G214" s="27"/>
      <c r="H214" s="30"/>
      <c r="I214" s="109"/>
    </row>
    <row r="215" spans="1:9" ht="15" customHeight="1" thickBot="1">
      <c r="A215" s="118">
        <v>43</v>
      </c>
      <c r="B215" s="129"/>
      <c r="C215" s="103"/>
      <c r="D215" s="103"/>
      <c r="E215" s="105"/>
      <c r="F215" s="67">
        <v>1</v>
      </c>
      <c r="G215" s="25"/>
      <c r="H215" s="28"/>
      <c r="I215" s="107"/>
    </row>
    <row r="216" spans="1:9" ht="15.75" thickBot="1">
      <c r="A216" s="119"/>
      <c r="B216" s="129"/>
      <c r="C216" s="103"/>
      <c r="D216" s="103"/>
      <c r="E216" s="105"/>
      <c r="F216" s="68">
        <v>2</v>
      </c>
      <c r="G216" s="26"/>
      <c r="H216" s="29"/>
      <c r="I216" s="108"/>
    </row>
    <row r="217" spans="1:9" ht="15.75" thickBot="1">
      <c r="A217" s="119"/>
      <c r="B217" s="129"/>
      <c r="C217" s="103"/>
      <c r="D217" s="103"/>
      <c r="E217" s="105"/>
      <c r="F217" s="68">
        <v>3</v>
      </c>
      <c r="G217" s="26"/>
      <c r="H217" s="29"/>
      <c r="I217" s="108"/>
    </row>
    <row r="218" spans="1:9" ht="15.75" thickBot="1">
      <c r="A218" s="119"/>
      <c r="B218" s="129"/>
      <c r="C218" s="103"/>
      <c r="D218" s="103"/>
      <c r="E218" s="105"/>
      <c r="F218" s="68">
        <v>4</v>
      </c>
      <c r="G218" s="26"/>
      <c r="H218" s="29"/>
      <c r="I218" s="108"/>
    </row>
    <row r="219" spans="1:9" ht="15.75" thickBot="1">
      <c r="A219" s="120"/>
      <c r="B219" s="138"/>
      <c r="C219" s="104"/>
      <c r="D219" s="104"/>
      <c r="E219" s="106"/>
      <c r="F219" s="68">
        <v>5</v>
      </c>
      <c r="G219" s="27"/>
      <c r="H219" s="30"/>
      <c r="I219" s="109"/>
    </row>
    <row r="220" spans="1:9" ht="15" customHeight="1" thickBot="1">
      <c r="A220" s="118">
        <v>44</v>
      </c>
      <c r="B220" s="129"/>
      <c r="C220" s="103"/>
      <c r="D220" s="103"/>
      <c r="E220" s="105"/>
      <c r="F220" s="67">
        <v>1</v>
      </c>
      <c r="G220" s="25"/>
      <c r="H220" s="28"/>
      <c r="I220" s="107"/>
    </row>
    <row r="221" spans="1:9" ht="15.75" thickBot="1">
      <c r="A221" s="119"/>
      <c r="B221" s="129"/>
      <c r="C221" s="103"/>
      <c r="D221" s="103"/>
      <c r="E221" s="105"/>
      <c r="F221" s="68">
        <v>2</v>
      </c>
      <c r="G221" s="26"/>
      <c r="H221" s="29"/>
      <c r="I221" s="108"/>
    </row>
    <row r="222" spans="1:9" ht="15.75" thickBot="1">
      <c r="A222" s="119"/>
      <c r="B222" s="129"/>
      <c r="C222" s="103"/>
      <c r="D222" s="103"/>
      <c r="E222" s="105"/>
      <c r="F222" s="68">
        <v>3</v>
      </c>
      <c r="G222" s="26"/>
      <c r="H222" s="29"/>
      <c r="I222" s="108"/>
    </row>
    <row r="223" spans="1:9" ht="15.75" thickBot="1">
      <c r="A223" s="119"/>
      <c r="B223" s="129"/>
      <c r="C223" s="103"/>
      <c r="D223" s="103"/>
      <c r="E223" s="105"/>
      <c r="F223" s="68">
        <v>4</v>
      </c>
      <c r="G223" s="26"/>
      <c r="H223" s="29"/>
      <c r="I223" s="108"/>
    </row>
    <row r="224" spans="1:9" ht="15.75" thickBot="1">
      <c r="A224" s="120"/>
      <c r="B224" s="138"/>
      <c r="C224" s="104"/>
      <c r="D224" s="104"/>
      <c r="E224" s="106"/>
      <c r="F224" s="68">
        <v>5</v>
      </c>
      <c r="G224" s="27"/>
      <c r="H224" s="30"/>
      <c r="I224" s="109"/>
    </row>
    <row r="225" spans="1:9" ht="15" customHeight="1" thickBot="1">
      <c r="A225" s="118">
        <v>45</v>
      </c>
      <c r="B225" s="129"/>
      <c r="C225" s="103"/>
      <c r="D225" s="103"/>
      <c r="E225" s="105"/>
      <c r="F225" s="67">
        <v>1</v>
      </c>
      <c r="G225" s="25"/>
      <c r="H225" s="28"/>
      <c r="I225" s="107"/>
    </row>
    <row r="226" spans="1:9" ht="15.75" thickBot="1">
      <c r="A226" s="119"/>
      <c r="B226" s="129"/>
      <c r="C226" s="103"/>
      <c r="D226" s="103"/>
      <c r="E226" s="105"/>
      <c r="F226" s="68">
        <v>2</v>
      </c>
      <c r="G226" s="26"/>
      <c r="H226" s="29"/>
      <c r="I226" s="108"/>
    </row>
    <row r="227" spans="1:9" ht="15.75" thickBot="1">
      <c r="A227" s="119"/>
      <c r="B227" s="129"/>
      <c r="C227" s="103"/>
      <c r="D227" s="103"/>
      <c r="E227" s="105"/>
      <c r="F227" s="68">
        <v>3</v>
      </c>
      <c r="G227" s="26"/>
      <c r="H227" s="29"/>
      <c r="I227" s="108"/>
    </row>
    <row r="228" spans="1:9" ht="15.75" thickBot="1">
      <c r="A228" s="119"/>
      <c r="B228" s="129"/>
      <c r="C228" s="103"/>
      <c r="D228" s="103"/>
      <c r="E228" s="105"/>
      <c r="F228" s="68">
        <v>4</v>
      </c>
      <c r="G228" s="26"/>
      <c r="H228" s="29"/>
      <c r="I228" s="108"/>
    </row>
    <row r="229" spans="1:9" ht="15.75" thickBot="1">
      <c r="A229" s="120"/>
      <c r="B229" s="138"/>
      <c r="C229" s="104"/>
      <c r="D229" s="104"/>
      <c r="E229" s="106"/>
      <c r="F229" s="68">
        <v>5</v>
      </c>
      <c r="G229" s="27"/>
      <c r="H229" s="30"/>
      <c r="I229" s="109"/>
    </row>
    <row r="230" spans="1:9" ht="15" customHeight="1" thickBot="1">
      <c r="A230" s="118">
        <v>46</v>
      </c>
      <c r="B230" s="129"/>
      <c r="C230" s="103"/>
      <c r="D230" s="103"/>
      <c r="E230" s="105"/>
      <c r="F230" s="67">
        <v>1</v>
      </c>
      <c r="G230" s="25"/>
      <c r="H230" s="28"/>
      <c r="I230" s="107"/>
    </row>
    <row r="231" spans="1:9" ht="15.75" thickBot="1">
      <c r="A231" s="119"/>
      <c r="B231" s="129"/>
      <c r="C231" s="103"/>
      <c r="D231" s="103"/>
      <c r="E231" s="105"/>
      <c r="F231" s="68">
        <v>2</v>
      </c>
      <c r="G231" s="26"/>
      <c r="H231" s="29"/>
      <c r="I231" s="108"/>
    </row>
    <row r="232" spans="1:9" ht="15.75" thickBot="1">
      <c r="A232" s="119"/>
      <c r="B232" s="129"/>
      <c r="C232" s="103"/>
      <c r="D232" s="103"/>
      <c r="E232" s="105"/>
      <c r="F232" s="68">
        <v>3</v>
      </c>
      <c r="G232" s="26"/>
      <c r="H232" s="29"/>
      <c r="I232" s="108"/>
    </row>
    <row r="233" spans="1:9" ht="15.75" thickBot="1">
      <c r="A233" s="119"/>
      <c r="B233" s="129"/>
      <c r="C233" s="103"/>
      <c r="D233" s="103"/>
      <c r="E233" s="105"/>
      <c r="F233" s="68">
        <v>4</v>
      </c>
      <c r="G233" s="26"/>
      <c r="H233" s="29"/>
      <c r="I233" s="108"/>
    </row>
    <row r="234" spans="1:9" ht="15.75" thickBot="1">
      <c r="A234" s="120"/>
      <c r="B234" s="138"/>
      <c r="C234" s="104"/>
      <c r="D234" s="104"/>
      <c r="E234" s="106"/>
      <c r="F234" s="68">
        <v>5</v>
      </c>
      <c r="G234" s="27"/>
      <c r="H234" s="30"/>
      <c r="I234" s="109"/>
    </row>
    <row r="235" spans="1:9" ht="15" customHeight="1" thickBot="1">
      <c r="A235" s="118">
        <v>47</v>
      </c>
      <c r="B235" s="129"/>
      <c r="C235" s="103"/>
      <c r="D235" s="103"/>
      <c r="E235" s="105"/>
      <c r="F235" s="67">
        <v>1</v>
      </c>
      <c r="G235" s="25"/>
      <c r="H235" s="28"/>
      <c r="I235" s="107"/>
    </row>
    <row r="236" spans="1:9" ht="15.75" thickBot="1">
      <c r="A236" s="119"/>
      <c r="B236" s="129"/>
      <c r="C236" s="103"/>
      <c r="D236" s="103"/>
      <c r="E236" s="105"/>
      <c r="F236" s="68">
        <v>2</v>
      </c>
      <c r="G236" s="26"/>
      <c r="H236" s="29"/>
      <c r="I236" s="108"/>
    </row>
    <row r="237" spans="1:9" ht="15.75" thickBot="1">
      <c r="A237" s="119"/>
      <c r="B237" s="129"/>
      <c r="C237" s="103"/>
      <c r="D237" s="103"/>
      <c r="E237" s="105"/>
      <c r="F237" s="68">
        <v>3</v>
      </c>
      <c r="G237" s="26"/>
      <c r="H237" s="29"/>
      <c r="I237" s="108"/>
    </row>
    <row r="238" spans="1:9" ht="15.75" thickBot="1">
      <c r="A238" s="119"/>
      <c r="B238" s="129"/>
      <c r="C238" s="103"/>
      <c r="D238" s="103"/>
      <c r="E238" s="105"/>
      <c r="F238" s="68">
        <v>4</v>
      </c>
      <c r="G238" s="26"/>
      <c r="H238" s="29"/>
      <c r="I238" s="108"/>
    </row>
    <row r="239" spans="1:9" ht="15.75" thickBot="1">
      <c r="A239" s="120"/>
      <c r="B239" s="138"/>
      <c r="C239" s="104"/>
      <c r="D239" s="104"/>
      <c r="E239" s="106"/>
      <c r="F239" s="68">
        <v>5</v>
      </c>
      <c r="G239" s="27"/>
      <c r="H239" s="30"/>
      <c r="I239" s="109"/>
    </row>
    <row r="240" spans="1:9" ht="15" customHeight="1" thickBot="1">
      <c r="A240" s="118">
        <v>48</v>
      </c>
      <c r="B240" s="129"/>
      <c r="C240" s="103"/>
      <c r="D240" s="103"/>
      <c r="E240" s="105"/>
      <c r="F240" s="67">
        <v>1</v>
      </c>
      <c r="G240" s="25"/>
      <c r="H240" s="28"/>
      <c r="I240" s="107"/>
    </row>
    <row r="241" spans="1:9" ht="15.75" thickBot="1">
      <c r="A241" s="119"/>
      <c r="B241" s="129"/>
      <c r="C241" s="103"/>
      <c r="D241" s="103"/>
      <c r="E241" s="105"/>
      <c r="F241" s="68">
        <v>2</v>
      </c>
      <c r="G241" s="26"/>
      <c r="H241" s="29"/>
      <c r="I241" s="108"/>
    </row>
    <row r="242" spans="1:9" ht="15.75" thickBot="1">
      <c r="A242" s="119"/>
      <c r="B242" s="129"/>
      <c r="C242" s="103"/>
      <c r="D242" s="103"/>
      <c r="E242" s="105"/>
      <c r="F242" s="68">
        <v>3</v>
      </c>
      <c r="G242" s="26"/>
      <c r="H242" s="29"/>
      <c r="I242" s="108"/>
    </row>
    <row r="243" spans="1:9" ht="15.75" thickBot="1">
      <c r="A243" s="119"/>
      <c r="B243" s="129"/>
      <c r="C243" s="103"/>
      <c r="D243" s="103"/>
      <c r="E243" s="105"/>
      <c r="F243" s="68">
        <v>4</v>
      </c>
      <c r="G243" s="26"/>
      <c r="H243" s="29"/>
      <c r="I243" s="108"/>
    </row>
    <row r="244" spans="1:9" ht="15.75" thickBot="1">
      <c r="A244" s="120"/>
      <c r="B244" s="138"/>
      <c r="C244" s="104"/>
      <c r="D244" s="104"/>
      <c r="E244" s="106"/>
      <c r="F244" s="68">
        <v>5</v>
      </c>
      <c r="G244" s="27"/>
      <c r="H244" s="30"/>
      <c r="I244" s="109"/>
    </row>
    <row r="245" spans="1:9" ht="15" customHeight="1" thickBot="1">
      <c r="A245" s="118">
        <v>49</v>
      </c>
      <c r="B245" s="129"/>
      <c r="C245" s="103"/>
      <c r="D245" s="103"/>
      <c r="E245" s="105"/>
      <c r="F245" s="67">
        <v>1</v>
      </c>
      <c r="G245" s="25"/>
      <c r="H245" s="28"/>
      <c r="I245" s="107"/>
    </row>
    <row r="246" spans="1:9" ht="15.75" thickBot="1">
      <c r="A246" s="119"/>
      <c r="B246" s="129"/>
      <c r="C246" s="103"/>
      <c r="D246" s="103"/>
      <c r="E246" s="105"/>
      <c r="F246" s="68">
        <v>2</v>
      </c>
      <c r="G246" s="26"/>
      <c r="H246" s="29"/>
      <c r="I246" s="108"/>
    </row>
    <row r="247" spans="1:9" ht="15.75" thickBot="1">
      <c r="A247" s="119"/>
      <c r="B247" s="129"/>
      <c r="C247" s="103"/>
      <c r="D247" s="103"/>
      <c r="E247" s="105"/>
      <c r="F247" s="68">
        <v>3</v>
      </c>
      <c r="G247" s="26"/>
      <c r="H247" s="29"/>
      <c r="I247" s="108"/>
    </row>
    <row r="248" spans="1:9" ht="15.75" thickBot="1">
      <c r="A248" s="119"/>
      <c r="B248" s="129"/>
      <c r="C248" s="103"/>
      <c r="D248" s="103"/>
      <c r="E248" s="105"/>
      <c r="F248" s="68">
        <v>4</v>
      </c>
      <c r="G248" s="26"/>
      <c r="H248" s="29"/>
      <c r="I248" s="108"/>
    </row>
    <row r="249" spans="1:9" ht="15.75" thickBot="1">
      <c r="A249" s="120"/>
      <c r="B249" s="138"/>
      <c r="C249" s="104"/>
      <c r="D249" s="104"/>
      <c r="E249" s="106"/>
      <c r="F249" s="68">
        <v>5</v>
      </c>
      <c r="G249" s="27"/>
      <c r="H249" s="30"/>
      <c r="I249" s="109"/>
    </row>
    <row r="250" spans="1:9" ht="15" customHeight="1" thickBot="1">
      <c r="A250" s="118">
        <v>50</v>
      </c>
      <c r="B250" s="129"/>
      <c r="C250" s="103"/>
      <c r="D250" s="103"/>
      <c r="E250" s="105"/>
      <c r="F250" s="67">
        <v>1</v>
      </c>
      <c r="G250" s="25"/>
      <c r="H250" s="28"/>
      <c r="I250" s="107"/>
    </row>
    <row r="251" spans="1:9" ht="15.75" thickBot="1">
      <c r="A251" s="119"/>
      <c r="B251" s="129"/>
      <c r="C251" s="103"/>
      <c r="D251" s="103"/>
      <c r="E251" s="105"/>
      <c r="F251" s="68">
        <v>2</v>
      </c>
      <c r="G251" s="26"/>
      <c r="H251" s="29"/>
      <c r="I251" s="108"/>
    </row>
    <row r="252" spans="1:9" ht="15.75" thickBot="1">
      <c r="A252" s="119"/>
      <c r="B252" s="129"/>
      <c r="C252" s="103"/>
      <c r="D252" s="103"/>
      <c r="E252" s="105"/>
      <c r="F252" s="68">
        <v>3</v>
      </c>
      <c r="G252" s="26"/>
      <c r="H252" s="29"/>
      <c r="I252" s="108"/>
    </row>
    <row r="253" spans="1:9" ht="15.75" thickBot="1">
      <c r="A253" s="119"/>
      <c r="B253" s="129"/>
      <c r="C253" s="103"/>
      <c r="D253" s="103"/>
      <c r="E253" s="105"/>
      <c r="F253" s="68">
        <v>4</v>
      </c>
      <c r="G253" s="26"/>
      <c r="H253" s="29"/>
      <c r="I253" s="108"/>
    </row>
    <row r="254" spans="1:9" ht="15.75" thickBot="1">
      <c r="A254" s="120"/>
      <c r="B254" s="138"/>
      <c r="C254" s="104"/>
      <c r="D254" s="104"/>
      <c r="E254" s="106"/>
      <c r="F254" s="68">
        <v>5</v>
      </c>
      <c r="G254" s="27"/>
      <c r="H254" s="30"/>
      <c r="I254" s="109"/>
    </row>
    <row r="255" spans="1:9" ht="24" customHeight="1" thickBot="1">
      <c r="A255" s="139" t="s">
        <v>446</v>
      </c>
      <c r="B255" s="140"/>
      <c r="C255" s="22">
        <f>SUM(C5:C254)</f>
        <v>540</v>
      </c>
      <c r="D255" s="59"/>
      <c r="E255" s="22">
        <f>SUM(E5:E254)</f>
        <v>100</v>
      </c>
      <c r="F255" s="60"/>
      <c r="G255" s="57"/>
      <c r="H255" s="57"/>
      <c r="I255" s="58"/>
    </row>
  </sheetData>
  <sheetProtection password="C504" sheet="1" objects="1" scenarios="1" selectLockedCells="1"/>
  <mergeCells count="305">
    <mergeCell ref="D15:D19"/>
    <mergeCell ref="I20:I24"/>
    <mergeCell ref="I15:I19"/>
    <mergeCell ref="E20:E24"/>
    <mergeCell ref="D10:D14"/>
    <mergeCell ref="A1:I1"/>
    <mergeCell ref="A3:I3"/>
    <mergeCell ref="A4:B4"/>
    <mergeCell ref="F4:G4"/>
    <mergeCell ref="A5:A9"/>
    <mergeCell ref="B5:B9"/>
    <mergeCell ref="E15:E19"/>
    <mergeCell ref="A15:A19"/>
    <mergeCell ref="A20:A24"/>
    <mergeCell ref="B20:B24"/>
    <mergeCell ref="A10:A14"/>
    <mergeCell ref="C10:C14"/>
    <mergeCell ref="C15:C19"/>
    <mergeCell ref="B15:B19"/>
    <mergeCell ref="I5:I9"/>
    <mergeCell ref="C5:C9"/>
    <mergeCell ref="I10:I14"/>
    <mergeCell ref="B10:B14"/>
    <mergeCell ref="E10:E14"/>
    <mergeCell ref="E25:E29"/>
    <mergeCell ref="D20:D24"/>
    <mergeCell ref="D5:D9"/>
    <mergeCell ref="E5:E9"/>
    <mergeCell ref="C20:C24"/>
    <mergeCell ref="I25:I29"/>
    <mergeCell ref="A40:A44"/>
    <mergeCell ref="B40:B44"/>
    <mergeCell ref="A30:A34"/>
    <mergeCell ref="B30:B34"/>
    <mergeCell ref="A35:A39"/>
    <mergeCell ref="B35:B39"/>
    <mergeCell ref="B25:B29"/>
    <mergeCell ref="A25:A29"/>
    <mergeCell ref="C30:C34"/>
    <mergeCell ref="C35:C39"/>
    <mergeCell ref="D30:D34"/>
    <mergeCell ref="D35:D39"/>
    <mergeCell ref="D40:D44"/>
    <mergeCell ref="C40:C44"/>
    <mergeCell ref="C25:C29"/>
    <mergeCell ref="D25:D29"/>
    <mergeCell ref="I30:I34"/>
    <mergeCell ref="E35:E39"/>
    <mergeCell ref="I35:I39"/>
    <mergeCell ref="E40:E44"/>
    <mergeCell ref="I40:I44"/>
    <mergeCell ref="E55:E59"/>
    <mergeCell ref="E45:E49"/>
    <mergeCell ref="I50:I54"/>
    <mergeCell ref="E30:E34"/>
    <mergeCell ref="C45:C49"/>
    <mergeCell ref="C50:C54"/>
    <mergeCell ref="C55:C59"/>
    <mergeCell ref="D45:D49"/>
    <mergeCell ref="I55:I59"/>
    <mergeCell ref="D55:D59"/>
    <mergeCell ref="I45:I49"/>
    <mergeCell ref="D75:D79"/>
    <mergeCell ref="D70:D74"/>
    <mergeCell ref="E75:E79"/>
    <mergeCell ref="C60:C64"/>
    <mergeCell ref="E50:E54"/>
    <mergeCell ref="E60:E64"/>
    <mergeCell ref="D60:D64"/>
    <mergeCell ref="E70:E74"/>
    <mergeCell ref="D65:D69"/>
    <mergeCell ref="D50:D54"/>
    <mergeCell ref="E65:E69"/>
    <mergeCell ref="B45:B49"/>
    <mergeCell ref="B50:B54"/>
    <mergeCell ref="B60:B64"/>
    <mergeCell ref="A75:A79"/>
    <mergeCell ref="A45:A49"/>
    <mergeCell ref="A50:A54"/>
    <mergeCell ref="A60:A64"/>
    <mergeCell ref="B65:B69"/>
    <mergeCell ref="A70:A74"/>
    <mergeCell ref="B55:B59"/>
    <mergeCell ref="A55:A59"/>
    <mergeCell ref="A65:A69"/>
    <mergeCell ref="B80:B84"/>
    <mergeCell ref="B75:B79"/>
    <mergeCell ref="B70:B74"/>
    <mergeCell ref="A80:A84"/>
    <mergeCell ref="A95:A99"/>
    <mergeCell ref="A90:A94"/>
    <mergeCell ref="B90:B94"/>
    <mergeCell ref="A85:A89"/>
    <mergeCell ref="B95:B99"/>
    <mergeCell ref="B85:B89"/>
    <mergeCell ref="E95:E99"/>
    <mergeCell ref="I60:I64"/>
    <mergeCell ref="C90:C94"/>
    <mergeCell ref="C100:C104"/>
    <mergeCell ref="D95:D99"/>
    <mergeCell ref="D90:D94"/>
    <mergeCell ref="D85:D89"/>
    <mergeCell ref="E85:E89"/>
    <mergeCell ref="I90:I94"/>
    <mergeCell ref="E80:E84"/>
    <mergeCell ref="C95:C99"/>
    <mergeCell ref="C70:C74"/>
    <mergeCell ref="I75:I79"/>
    <mergeCell ref="I65:I69"/>
    <mergeCell ref="I70:I74"/>
    <mergeCell ref="C85:C89"/>
    <mergeCell ref="I85:I89"/>
    <mergeCell ref="I95:I99"/>
    <mergeCell ref="C75:C79"/>
    <mergeCell ref="I80:I84"/>
    <mergeCell ref="E90:E94"/>
    <mergeCell ref="C80:C84"/>
    <mergeCell ref="D80:D84"/>
    <mergeCell ref="C65:C69"/>
    <mergeCell ref="D120:D124"/>
    <mergeCell ref="E120:E124"/>
    <mergeCell ref="D100:D104"/>
    <mergeCell ref="D125:D129"/>
    <mergeCell ref="D130:D134"/>
    <mergeCell ref="D105:D109"/>
    <mergeCell ref="D115:D119"/>
    <mergeCell ref="I105:I109"/>
    <mergeCell ref="E105:E109"/>
    <mergeCell ref="D110:D114"/>
    <mergeCell ref="I130:I134"/>
    <mergeCell ref="I115:I119"/>
    <mergeCell ref="E110:E114"/>
    <mergeCell ref="E115:E119"/>
    <mergeCell ref="I110:I114"/>
    <mergeCell ref="I120:I124"/>
    <mergeCell ref="I125:I129"/>
    <mergeCell ref="E125:E129"/>
    <mergeCell ref="E130:E134"/>
    <mergeCell ref="I100:I104"/>
    <mergeCell ref="E100:E104"/>
    <mergeCell ref="I160:I164"/>
    <mergeCell ref="I150:I154"/>
    <mergeCell ref="E135:E139"/>
    <mergeCell ref="E145:E149"/>
    <mergeCell ref="D170:D174"/>
    <mergeCell ref="D175:D179"/>
    <mergeCell ref="I140:I144"/>
    <mergeCell ref="E165:E169"/>
    <mergeCell ref="E160:E164"/>
    <mergeCell ref="I165:I169"/>
    <mergeCell ref="D160:D164"/>
    <mergeCell ref="D165:D169"/>
    <mergeCell ref="E140:E144"/>
    <mergeCell ref="D140:D144"/>
    <mergeCell ref="E155:E159"/>
    <mergeCell ref="E150:E154"/>
    <mergeCell ref="I135:I139"/>
    <mergeCell ref="I155:I159"/>
    <mergeCell ref="I145:I149"/>
    <mergeCell ref="D135:D139"/>
    <mergeCell ref="E170:E174"/>
    <mergeCell ref="E175:E179"/>
    <mergeCell ref="C155:C159"/>
    <mergeCell ref="B135:B139"/>
    <mergeCell ref="D145:D149"/>
    <mergeCell ref="D150:D154"/>
    <mergeCell ref="C145:C149"/>
    <mergeCell ref="B140:B144"/>
    <mergeCell ref="D155:D159"/>
    <mergeCell ref="C140:C144"/>
    <mergeCell ref="C135:C139"/>
    <mergeCell ref="B155:B159"/>
    <mergeCell ref="B100:B104"/>
    <mergeCell ref="B110:B114"/>
    <mergeCell ref="C125:C129"/>
    <mergeCell ref="C130:C134"/>
    <mergeCell ref="C120:C124"/>
    <mergeCell ref="C115:C119"/>
    <mergeCell ref="B120:B124"/>
    <mergeCell ref="B125:B129"/>
    <mergeCell ref="B130:B134"/>
    <mergeCell ref="C105:C109"/>
    <mergeCell ref="C110:C114"/>
    <mergeCell ref="A105:A109"/>
    <mergeCell ref="A110:A114"/>
    <mergeCell ref="B105:B109"/>
    <mergeCell ref="B115:B119"/>
    <mergeCell ref="A115:A119"/>
    <mergeCell ref="B180:B184"/>
    <mergeCell ref="A100:A104"/>
    <mergeCell ref="C150:C154"/>
    <mergeCell ref="B150:B154"/>
    <mergeCell ref="C180:C184"/>
    <mergeCell ref="B145:B149"/>
    <mergeCell ref="B170:B174"/>
    <mergeCell ref="A165:A169"/>
    <mergeCell ref="A170:A174"/>
    <mergeCell ref="B165:B169"/>
    <mergeCell ref="A140:A144"/>
    <mergeCell ref="C165:C169"/>
    <mergeCell ref="A180:A184"/>
    <mergeCell ref="A150:A154"/>
    <mergeCell ref="C175:C179"/>
    <mergeCell ref="C170:C174"/>
    <mergeCell ref="C160:C164"/>
    <mergeCell ref="B175:B179"/>
    <mergeCell ref="B160:B164"/>
    <mergeCell ref="A175:A179"/>
    <mergeCell ref="A235:A239"/>
    <mergeCell ref="B220:B224"/>
    <mergeCell ref="B225:B229"/>
    <mergeCell ref="A130:A134"/>
    <mergeCell ref="A120:A124"/>
    <mergeCell ref="A125:A129"/>
    <mergeCell ref="A145:A149"/>
    <mergeCell ref="A135:A139"/>
    <mergeCell ref="A160:A164"/>
    <mergeCell ref="A155:A159"/>
    <mergeCell ref="A195:A199"/>
    <mergeCell ref="B195:B199"/>
    <mergeCell ref="A190:A194"/>
    <mergeCell ref="A250:A254"/>
    <mergeCell ref="B250:B254"/>
    <mergeCell ref="A245:A249"/>
    <mergeCell ref="B245:B249"/>
    <mergeCell ref="A255:B255"/>
    <mergeCell ref="B200:B204"/>
    <mergeCell ref="A205:A209"/>
    <mergeCell ref="B205:B209"/>
    <mergeCell ref="A225:A229"/>
    <mergeCell ref="A215:A219"/>
    <mergeCell ref="A200:A204"/>
    <mergeCell ref="B235:B239"/>
    <mergeCell ref="B230:B234"/>
    <mergeCell ref="A240:A244"/>
    <mergeCell ref="B210:B214"/>
    <mergeCell ref="B240:B244"/>
    <mergeCell ref="A230:A234"/>
    <mergeCell ref="B215:B219"/>
    <mergeCell ref="A210:A214"/>
    <mergeCell ref="A220:A224"/>
    <mergeCell ref="B190:B194"/>
    <mergeCell ref="D185:D189"/>
    <mergeCell ref="D195:D199"/>
    <mergeCell ref="C195:C199"/>
    <mergeCell ref="A185:A189"/>
    <mergeCell ref="B185:B189"/>
    <mergeCell ref="E190:E194"/>
    <mergeCell ref="C185:C189"/>
    <mergeCell ref="D190:D194"/>
    <mergeCell ref="E180:E184"/>
    <mergeCell ref="C200:C204"/>
    <mergeCell ref="D200:D204"/>
    <mergeCell ref="I170:I174"/>
    <mergeCell ref="I175:I179"/>
    <mergeCell ref="I190:I194"/>
    <mergeCell ref="I180:I184"/>
    <mergeCell ref="I185:I189"/>
    <mergeCell ref="D180:D184"/>
    <mergeCell ref="I195:I199"/>
    <mergeCell ref="E195:E199"/>
    <mergeCell ref="E185:E189"/>
    <mergeCell ref="C190:C194"/>
    <mergeCell ref="C205:C209"/>
    <mergeCell ref="D215:D219"/>
    <mergeCell ref="D205:D209"/>
    <mergeCell ref="D220:D224"/>
    <mergeCell ref="C220:C224"/>
    <mergeCell ref="I205:I209"/>
    <mergeCell ref="E200:E204"/>
    <mergeCell ref="E205:E209"/>
    <mergeCell ref="I200:I204"/>
    <mergeCell ref="I215:I219"/>
    <mergeCell ref="E210:E214"/>
    <mergeCell ref="E225:E229"/>
    <mergeCell ref="I220:I224"/>
    <mergeCell ref="I210:I214"/>
    <mergeCell ref="I225:I229"/>
    <mergeCell ref="E220:E224"/>
    <mergeCell ref="C215:C219"/>
    <mergeCell ref="D210:D214"/>
    <mergeCell ref="C210:C214"/>
    <mergeCell ref="E215:E219"/>
    <mergeCell ref="C225:C229"/>
    <mergeCell ref="D225:D229"/>
    <mergeCell ref="D250:D254"/>
    <mergeCell ref="I250:I254"/>
    <mergeCell ref="E245:E249"/>
    <mergeCell ref="I245:I249"/>
    <mergeCell ref="E250:E254"/>
    <mergeCell ref="C230:C234"/>
    <mergeCell ref="D235:D239"/>
    <mergeCell ref="C235:C239"/>
    <mergeCell ref="C250:C254"/>
    <mergeCell ref="C245:C249"/>
    <mergeCell ref="D245:D249"/>
    <mergeCell ref="D240:D244"/>
    <mergeCell ref="I240:I244"/>
    <mergeCell ref="E235:E239"/>
    <mergeCell ref="E230:E234"/>
    <mergeCell ref="E240:E244"/>
    <mergeCell ref="I235:I239"/>
    <mergeCell ref="I230:I234"/>
    <mergeCell ref="C240:C244"/>
    <mergeCell ref="D230:D234"/>
  </mergeCells>
  <phoneticPr fontId="2" type="noConversion"/>
  <conditionalFormatting sqref="A20:A254 I5 I10 I15 I20:I254 B5:H254">
    <cfRule type="cellIs" dxfId="16" priority="17" stopIfTrue="1" operator="lessThan">
      <formula>1</formula>
    </cfRule>
  </conditionalFormatting>
  <conditionalFormatting sqref="A105:I254">
    <cfRule type="cellIs" dxfId="15" priority="16" stopIfTrue="1" operator="lessThan">
      <formula>1</formula>
    </cfRule>
  </conditionalFormatting>
  <conditionalFormatting sqref="A105:I254">
    <cfRule type="cellIs" dxfId="14" priority="15" stopIfTrue="1" operator="lessThan">
      <formula>1</formula>
    </cfRule>
  </conditionalFormatting>
  <conditionalFormatting sqref="A105:I254">
    <cfRule type="cellIs" dxfId="13" priority="14" stopIfTrue="1" operator="lessThan">
      <formula>1</formula>
    </cfRule>
  </conditionalFormatting>
  <conditionalFormatting sqref="B5:E9">
    <cfRule type="cellIs" dxfId="12" priority="13" stopIfTrue="1" operator="lessThan">
      <formula>1</formula>
    </cfRule>
  </conditionalFormatting>
  <conditionalFormatting sqref="B5:E9">
    <cfRule type="cellIs" dxfId="11" priority="12" stopIfTrue="1" operator="lessThan">
      <formula>1</formula>
    </cfRule>
  </conditionalFormatting>
  <conditionalFormatting sqref="I5">
    <cfRule type="cellIs" dxfId="10" priority="11" stopIfTrue="1" operator="lessThan">
      <formula>1</formula>
    </cfRule>
  </conditionalFormatting>
  <conditionalFormatting sqref="B10:E14">
    <cfRule type="cellIs" dxfId="9" priority="10" stopIfTrue="1" operator="lessThan">
      <formula>1</formula>
    </cfRule>
  </conditionalFormatting>
  <conditionalFormatting sqref="B10:E14">
    <cfRule type="cellIs" dxfId="8" priority="9" stopIfTrue="1" operator="lessThan">
      <formula>1</formula>
    </cfRule>
  </conditionalFormatting>
  <conditionalFormatting sqref="I10:I14">
    <cfRule type="cellIs" dxfId="7" priority="8" stopIfTrue="1" operator="lessThan">
      <formula>1</formula>
    </cfRule>
  </conditionalFormatting>
  <conditionalFormatting sqref="B15:E19">
    <cfRule type="cellIs" dxfId="6" priority="7" stopIfTrue="1" operator="lessThan">
      <formula>1</formula>
    </cfRule>
  </conditionalFormatting>
  <conditionalFormatting sqref="B15:E19">
    <cfRule type="cellIs" dxfId="5" priority="6" stopIfTrue="1" operator="lessThan">
      <formula>1</formula>
    </cfRule>
  </conditionalFormatting>
  <conditionalFormatting sqref="I15:I19">
    <cfRule type="cellIs" dxfId="4" priority="5" stopIfTrue="1" operator="lessThan">
      <formula>1</formula>
    </cfRule>
  </conditionalFormatting>
  <conditionalFormatting sqref="G15:G16">
    <cfRule type="cellIs" dxfId="3" priority="4" stopIfTrue="1" operator="lessThan">
      <formula>1</formula>
    </cfRule>
  </conditionalFormatting>
  <conditionalFormatting sqref="B20:E24">
    <cfRule type="cellIs" dxfId="2" priority="3" stopIfTrue="1" operator="lessThan">
      <formula>1</formula>
    </cfRule>
  </conditionalFormatting>
  <conditionalFormatting sqref="B20:E24">
    <cfRule type="cellIs" dxfId="1" priority="2" stopIfTrue="1" operator="lessThan">
      <formula>1</formula>
    </cfRule>
  </conditionalFormatting>
  <conditionalFormatting sqref="G20:G23">
    <cfRule type="cellIs" dxfId="0" priority="1" stopIfTrue="1" operator="lessThan">
      <formula>1</formula>
    </cfRule>
  </conditionalFormatting>
  <pageMargins left="0.41" right="0.28000000000000003" top="0.47" bottom="0.56000000000000005" header="0.24" footer="0.26"/>
  <pageSetup scale="55" orientation="landscape" r:id="rId1"/>
  <headerFooter>
    <oddHeader>&amp;L&amp;G&amp;RPrinted On &amp;D</oddHeader>
    <oddFooter>&amp;LCONFIDENTIAL&amp;R&amp;A –– &amp;F</oddFooter>
  </headerFooter>
  <rowBreaks count="1" manualBreakCount="1">
    <brk id="54" max="16383" man="1"/>
  </rowBreaks>
  <legacyDrawingHF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12</vt:i4>
      </vt:variant>
      <vt:variant>
        <vt:lpstr>Named Ranges</vt:lpstr>
      </vt:variant>
      <vt:variant>
        <vt:i4>17</vt:i4>
      </vt:variant>
    </vt:vector>
  </HeadingPairs>
  <TitlesOfParts>
    <vt:vector size="29" baseType="lpstr">
      <vt:lpstr>Information</vt:lpstr>
      <vt:lpstr>Sales Projections</vt:lpstr>
      <vt:lpstr>Sales History</vt:lpstr>
      <vt:lpstr>2012 Contractor Targets</vt:lpstr>
      <vt:lpstr>2012 Builder Targets</vt:lpstr>
      <vt:lpstr>2012 Commercial Targets</vt:lpstr>
      <vt:lpstr>2012 Other Targets</vt:lpstr>
      <vt:lpstr>2012 Able to Convert</vt:lpstr>
      <vt:lpstr>2012 Unable to Convert</vt:lpstr>
      <vt:lpstr>Territory Summary</vt:lpstr>
      <vt:lpstr>History Data</vt:lpstr>
      <vt:lpstr>Sheet1</vt:lpstr>
      <vt:lpstr>'2012 Able to Convert'!Print_Area</vt:lpstr>
      <vt:lpstr>'2012 Builder Targets'!Print_Area</vt:lpstr>
      <vt:lpstr>'2012 Commercial Targets'!Print_Area</vt:lpstr>
      <vt:lpstr>'2012 Contractor Targets'!Print_Area</vt:lpstr>
      <vt:lpstr>'2012 Other Targets'!Print_Area</vt:lpstr>
      <vt:lpstr>'2012 Unable to Convert'!Print_Area</vt:lpstr>
      <vt:lpstr>Information!Print_Area</vt:lpstr>
      <vt:lpstr>'Sales History'!Print_Area</vt:lpstr>
      <vt:lpstr>'Sales Projections'!Print_Area</vt:lpstr>
      <vt:lpstr>'Territory Summary'!Print_Area</vt:lpstr>
      <vt:lpstr>'2012 Able to Convert'!Print_Titles</vt:lpstr>
      <vt:lpstr>'2012 Builder Targets'!Print_Titles</vt:lpstr>
      <vt:lpstr>'2012 Commercial Targets'!Print_Titles</vt:lpstr>
      <vt:lpstr>'2012 Contractor Targets'!Print_Titles</vt:lpstr>
      <vt:lpstr>'2012 Other Targets'!Print_Titles</vt:lpstr>
      <vt:lpstr>'2012 Unable to Convert'!Print_Titles</vt:lpstr>
      <vt:lpstr>'Sales History'!Print_Titles</vt:lpstr>
    </vt:vector>
  </TitlesOfParts>
  <Company>Rheem Manufacturing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Alderson Bill</dc:creator>
  <cp:lastModifiedBy>Brock Adams</cp:lastModifiedBy>
  <cp:lastPrinted>2012-02-23T17:20:23Z</cp:lastPrinted>
  <dcterms:created xsi:type="dcterms:W3CDTF">2009-09-10T15:30:27Z</dcterms:created>
  <dcterms:modified xsi:type="dcterms:W3CDTF">2012-03-02T09:38:24Z</dcterms:modified>
</cp:coreProperties>
</file>